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405" activeTab="1"/>
  </bookViews>
  <sheets>
    <sheet name="SUMMARY" sheetId="1" r:id="rId1"/>
    <sheet name="PROJECTS" sheetId="2" r:id="rId2"/>
  </sheets>
  <definedNames/>
  <calcPr fullCalcOnLoad="1"/>
</workbook>
</file>

<file path=xl/sharedStrings.xml><?xml version="1.0" encoding="utf-8"?>
<sst xmlns="http://schemas.openxmlformats.org/spreadsheetml/2006/main" count="663" uniqueCount="231">
  <si>
    <t>Province</t>
  </si>
  <si>
    <t>Municipality</t>
  </si>
  <si>
    <t>Ward</t>
  </si>
  <si>
    <t>National Project Number</t>
  </si>
  <si>
    <t>Project Name (incl. Sub-Place)</t>
  </si>
  <si>
    <t>MIG Component (B,P or E)</t>
  </si>
  <si>
    <t>Project Category (e.g. water, santitation, PMU etc)</t>
  </si>
  <si>
    <t>Bulk Project (yes / no)</t>
  </si>
  <si>
    <t>Internal Reticulation (Yes / No)</t>
  </si>
  <si>
    <t>Rural / Urban -U/R</t>
  </si>
  <si>
    <t>Labour Intensive Project / EPWP (Yes / No)</t>
  </si>
  <si>
    <t>Existing Backlogs (CIP)</t>
  </si>
  <si>
    <t>Backlogs Eradicated</t>
  </si>
  <si>
    <t>Project Status  (Registered / Design / Tender / Construction (e.g. Construction 25%) / Completed)</t>
  </si>
  <si>
    <t>Total Project Cost</t>
  </si>
  <si>
    <t>Registered MIG Funds</t>
  </si>
  <si>
    <t>Counter Funding</t>
  </si>
  <si>
    <t>Budgeted MIG Funds                 (2010-2011)</t>
  </si>
  <si>
    <t>Total Actual Expenditure until April 2011</t>
  </si>
  <si>
    <t>Total Actual Expenditure in the 2010-2011 financial year on MIG funds</t>
  </si>
  <si>
    <t>Monthly Expenditure May 2011</t>
  </si>
  <si>
    <t xml:space="preserve">Current month </t>
  </si>
  <si>
    <t>Accumu-   lated   (progress since start to date)</t>
  </si>
  <si>
    <t>FS</t>
  </si>
  <si>
    <t>Dihlabeng</t>
  </si>
  <si>
    <t>MIG/FS0680/CF/08/09</t>
  </si>
  <si>
    <r>
      <rPr>
        <b/>
        <sz val="9"/>
        <rFont val="Arial"/>
        <family val="2"/>
      </rPr>
      <t xml:space="preserve">Fouriesburg/Mashaeng:  </t>
    </r>
    <r>
      <rPr>
        <sz val="9"/>
        <rFont val="Arial"/>
        <family val="2"/>
      </rPr>
      <t>Upgrading of recreational and sport facility</t>
    </r>
  </si>
  <si>
    <t>P</t>
  </si>
  <si>
    <t>Sports facilities</t>
  </si>
  <si>
    <t>No</t>
  </si>
  <si>
    <t>U</t>
  </si>
  <si>
    <t>construction</t>
  </si>
  <si>
    <t>Letsemeng</t>
  </si>
  <si>
    <t>MIG/FS0523/CF/10/10</t>
  </si>
  <si>
    <r>
      <rPr>
        <b/>
        <sz val="9"/>
        <color indexed="8"/>
        <rFont val="Arial"/>
        <family val="2"/>
      </rPr>
      <t>Koffiefontein/Dithlake:</t>
    </r>
    <r>
      <rPr>
        <sz val="9"/>
        <color indexed="8"/>
        <rFont val="Arial"/>
        <family val="2"/>
      </rPr>
      <t xml:space="preserve"> Upgrading of sports complex (MIS:122922)</t>
    </r>
  </si>
  <si>
    <t>Yes</t>
  </si>
  <si>
    <t>Maluti a Phofung</t>
  </si>
  <si>
    <t>MIG/FS0289/CF(SP)/06/08</t>
  </si>
  <si>
    <r>
      <rPr>
        <b/>
        <sz val="9"/>
        <rFont val="Arial"/>
        <family val="2"/>
      </rPr>
      <t>Qwaqwa (Phuthaditjhaba):</t>
    </r>
    <r>
      <rPr>
        <sz val="9"/>
        <rFont val="Arial"/>
        <family val="2"/>
      </rPr>
      <t xml:space="preserve"> Upgrading of recreational and sports facilities</t>
    </r>
  </si>
  <si>
    <t>R</t>
  </si>
  <si>
    <t>MIG/FS0665/CF/09/11</t>
  </si>
  <si>
    <r>
      <t xml:space="preserve">Phuthaditjhaba: </t>
    </r>
    <r>
      <rPr>
        <sz val="9"/>
        <rFont val="Arial"/>
        <family val="2"/>
      </rPr>
      <t>New door Sport and Recreational Facility (MIS: 186538)</t>
    </r>
  </si>
  <si>
    <t>Design &amp; Tender</t>
  </si>
  <si>
    <t>Mangaung</t>
  </si>
  <si>
    <t>MIG/FS0392/CF/10/13</t>
  </si>
  <si>
    <r>
      <t xml:space="preserve">Upgrading of </t>
    </r>
    <r>
      <rPr>
        <b/>
        <sz val="9"/>
        <color indexed="8"/>
        <rFont val="Arial"/>
        <family val="2"/>
      </rPr>
      <t>Mangaung</t>
    </r>
    <r>
      <rPr>
        <sz val="9"/>
        <color indexed="8"/>
        <rFont val="Arial"/>
        <family val="2"/>
      </rPr>
      <t xml:space="preserve"> Sports Facilities</t>
    </r>
  </si>
  <si>
    <t>MIG/FS/0642/CF/09/10</t>
  </si>
  <si>
    <r>
      <t xml:space="preserve">Rehabilitation Programme: </t>
    </r>
    <r>
      <rPr>
        <b/>
        <sz val="9"/>
        <color indexed="8"/>
        <rFont val="Arial"/>
        <family val="2"/>
      </rPr>
      <t>Mangaung</t>
    </r>
    <r>
      <rPr>
        <sz val="9"/>
        <color indexed="8"/>
        <rFont val="Arial"/>
        <family val="2"/>
      </rPr>
      <t xml:space="preserve"> Swimmimg Pools</t>
    </r>
  </si>
  <si>
    <t xml:space="preserve">Construction  </t>
  </si>
  <si>
    <t>Masilonyana</t>
  </si>
  <si>
    <t>MIG/FS/0435/CF/09/10</t>
  </si>
  <si>
    <r>
      <rPr>
        <b/>
        <sz val="9"/>
        <rFont val="Arial"/>
        <family val="2"/>
      </rPr>
      <t>Soutpan:</t>
    </r>
    <r>
      <rPr>
        <sz val="9"/>
        <rFont val="Arial"/>
        <family val="2"/>
      </rPr>
      <t xml:space="preserve">  Construction of the Community Hall &amp; Sports Complex</t>
    </r>
  </si>
  <si>
    <t>Matjhabeng</t>
  </si>
  <si>
    <t>MIG/FS0331/CF(SP)/05/07</t>
  </si>
  <si>
    <r>
      <rPr>
        <b/>
        <sz val="9"/>
        <rFont val="Arial"/>
        <family val="2"/>
      </rPr>
      <t xml:space="preserve">Nyakallong/Mmamahabane/Phomolong: </t>
    </r>
    <r>
      <rPr>
        <sz val="9"/>
        <rFont val="Arial"/>
        <family val="2"/>
      </rPr>
      <t>New Sport and recreation facilities</t>
    </r>
  </si>
  <si>
    <t>3 Tennis courts, 4 stadiums and 1 Community hall</t>
  </si>
  <si>
    <t>Naledi</t>
  </si>
  <si>
    <t>MIG/FS0617/CF/09/10</t>
  </si>
  <si>
    <r>
      <rPr>
        <b/>
        <sz val="9"/>
        <color indexed="8"/>
        <rFont val="Arial"/>
        <family val="2"/>
      </rPr>
      <t>Van Stadensrus/Thapelang:</t>
    </r>
    <r>
      <rPr>
        <sz val="9"/>
        <color indexed="8"/>
        <rFont val="Arial"/>
        <family val="2"/>
      </rPr>
      <t xml:space="preserve">  Construction of Sport Facilities</t>
    </r>
  </si>
  <si>
    <t>Construction</t>
  </si>
  <si>
    <t>MP</t>
  </si>
  <si>
    <t>Emalahleni</t>
  </si>
  <si>
    <t>MIG/MP0794/CF/09/10</t>
  </si>
  <si>
    <t>Upgrading of Pine Ridge Community Stadium (165202)</t>
  </si>
  <si>
    <t xml:space="preserve">Rural </t>
  </si>
  <si>
    <t>MIG/MP0795/P/08/10</t>
  </si>
  <si>
    <t>Upgrading of Ward 6 Regional Park in Kwa-Guqa Ext.7</t>
  </si>
  <si>
    <t>ID 165195</t>
  </si>
  <si>
    <t>Construction of Pavilion at SY Mthimunye Stadium Phase 2</t>
  </si>
  <si>
    <t>Rural</t>
  </si>
  <si>
    <t>MIG/MP0785/CF/09/11</t>
  </si>
  <si>
    <t xml:space="preserve">Contruction of Soccer Field and Concrete Palisade Fencing at Thubelihle </t>
  </si>
  <si>
    <t>NW</t>
  </si>
  <si>
    <t>Madibeng</t>
  </si>
  <si>
    <t>MIG/NW/1129/CF/10/11</t>
  </si>
  <si>
    <t>DITHABANENG MULTI PRPOSE CENTRE</t>
  </si>
  <si>
    <t>NO</t>
  </si>
  <si>
    <t>RURAL</t>
  </si>
  <si>
    <t>Registered</t>
  </si>
  <si>
    <t>MIG/NW/1112/CF/10/12</t>
  </si>
  <si>
    <t>KLIPGAT MULTI PURPOSE CENTRE</t>
  </si>
  <si>
    <t>YES</t>
  </si>
  <si>
    <t>MIG/NW0424/MP/06/06</t>
  </si>
  <si>
    <t>ELANDSRAND MULTI PUROPSE CENTRE</t>
  </si>
  <si>
    <t>MIG/NW0254/SP/05/06</t>
  </si>
  <si>
    <t>Makgabetlwane sports facility</t>
  </si>
  <si>
    <t>no</t>
  </si>
  <si>
    <t>URBAN</t>
  </si>
  <si>
    <t>yes</t>
  </si>
  <si>
    <t>Maquassi Hills</t>
  </si>
  <si>
    <t>MIG/NW0705/CF/08/08</t>
  </si>
  <si>
    <t>Rulaganyang Sport Facility Phase 1</t>
  </si>
  <si>
    <t>Urban</t>
  </si>
  <si>
    <t xml:space="preserve">Construction </t>
  </si>
  <si>
    <t xml:space="preserve">Construction of Indoor multi purpose Centre and outdoor sports facility in Rulaganyang (Witpoort) Ph2 </t>
  </si>
  <si>
    <t>Matlosana</t>
  </si>
  <si>
    <t>MIG/NW0338/SP/07/09</t>
  </si>
  <si>
    <t>Multi Purpose Community Centre (Phase 1): Jouberton</t>
  </si>
  <si>
    <t>P Component</t>
  </si>
  <si>
    <t xml:space="preserve">Yes (Partial)  </t>
  </si>
  <si>
    <t>Moses Kotane</t>
  </si>
  <si>
    <t>MIG/NW0382/CF(SP)/07/08</t>
  </si>
  <si>
    <t>Ramokokastad Sports Park</t>
  </si>
  <si>
    <t>B</t>
  </si>
  <si>
    <t>N</t>
  </si>
  <si>
    <t>Yes, partly</t>
  </si>
  <si>
    <t>MIG/NW0850/CF/08/10</t>
  </si>
  <si>
    <t>Mogwase Sports and Recreation Centre</t>
  </si>
  <si>
    <t>20/21</t>
  </si>
  <si>
    <t>MIG/NW0849/CF/08/10</t>
  </si>
  <si>
    <t>Silverkrans Sports Park</t>
  </si>
  <si>
    <t>Rustenburg</t>
  </si>
  <si>
    <t>MIG/NW0495/SP(CF)/0608</t>
  </si>
  <si>
    <t>Paardekraal sports facility</t>
  </si>
  <si>
    <t>N/A</t>
  </si>
  <si>
    <t>Labour Intensive</t>
  </si>
  <si>
    <t>MIG/NW0673/CF/07/08</t>
  </si>
  <si>
    <t>Paardekraal Ext 2 Sports Facility</t>
  </si>
  <si>
    <t>MIG/NW/0697/CF/07/08</t>
  </si>
  <si>
    <t>Paardekraal Ext 3 Sports Facility</t>
  </si>
  <si>
    <t>WC</t>
  </si>
  <si>
    <t>Saldanha Bay</t>
  </si>
  <si>
    <t>WC0925/BA/10/11</t>
  </si>
  <si>
    <t>Vredenburg: Louwville: New Swimming Pool Complex</t>
  </si>
  <si>
    <t>L Int</t>
  </si>
  <si>
    <t>West Coast DM</t>
  </si>
  <si>
    <t/>
  </si>
  <si>
    <t>WC0612/CF/06/10</t>
  </si>
  <si>
    <t>Moorreesburg: Nuwerus: New Community Centre</t>
  </si>
  <si>
    <t>Witzenberg</t>
  </si>
  <si>
    <t>WC0927/BA/10/11</t>
  </si>
  <si>
    <t>Ceres: Nduli: New Swimming Pool</t>
  </si>
  <si>
    <t>Drakenstein</t>
  </si>
  <si>
    <t>WC1040/CL/10/11</t>
  </si>
  <si>
    <t>Paarl: Boy Louw Sports Grounds: New High Mast Lighting for Sports Fields</t>
  </si>
  <si>
    <t>Overstrand</t>
  </si>
  <si>
    <t>4;5;6</t>
  </si>
  <si>
    <t>WC0633/CF/07/09</t>
  </si>
  <si>
    <t>Zwelihle, Mount Pleasant: Rehabilitate Swimming Pool</t>
  </si>
  <si>
    <t>Oudtshoorn</t>
  </si>
  <si>
    <t xml:space="preserve"> 1 TO 12</t>
  </si>
  <si>
    <t>WC0258/CF(SP)06/09</t>
  </si>
  <si>
    <t>Oudtshoorn: Upgrade Sports Facilities</t>
  </si>
  <si>
    <t>WC0617/CL/08/10</t>
  </si>
  <si>
    <t>Oudtshoorn: De Jager Sports Complex: Rehabilitate Sports Field Lighting</t>
  </si>
  <si>
    <t>EC</t>
  </si>
  <si>
    <t>BCM</t>
  </si>
  <si>
    <t>1 to 45</t>
  </si>
  <si>
    <t>MIG/EC0523/CF(SP)06/07</t>
  </si>
  <si>
    <t>Buffalo City LM: Rural Sports Facilities</t>
  </si>
  <si>
    <t>P-Component</t>
  </si>
  <si>
    <t>Blue Crane</t>
  </si>
  <si>
    <t>1 to 5</t>
  </si>
  <si>
    <t>MIG/EC/6459/09/14</t>
  </si>
  <si>
    <t>Rehabilitation and upgrading of five Sportfields</t>
  </si>
  <si>
    <t>CHDM</t>
  </si>
  <si>
    <t>many</t>
  </si>
  <si>
    <t>CS/EC/6725/08/10</t>
  </si>
  <si>
    <t>Inkwanca LM: Molteno Sports Complex</t>
  </si>
  <si>
    <t>Lukhanji</t>
  </si>
  <si>
    <t>19,20,2, 22, 23, 24, 4, 6, 7, 8, 15</t>
  </si>
  <si>
    <t>CS/EC/7539/09/10</t>
  </si>
  <si>
    <t>Sport Complex : Dumpy Adams 
Phase 3</t>
  </si>
  <si>
    <t>Mbhashe</t>
  </si>
  <si>
    <t>MIG/EC1894/CF/09/10</t>
  </si>
  <si>
    <t>Mbhashe LM: Ward 04 sports ground</t>
  </si>
  <si>
    <t>MIG/EC1879/CF/09/10</t>
  </si>
  <si>
    <t>Mbhashe LM: Ward 22 Sports Ground</t>
  </si>
  <si>
    <t>MIG/EC1928/CF/09/10</t>
  </si>
  <si>
    <t>Mbhashe LM: Ward 21 Sports Ground</t>
  </si>
  <si>
    <t>Tsolwana</t>
  </si>
  <si>
    <t>CS/EC/7589/10/10</t>
  </si>
  <si>
    <t>Construction of Thornhill Sports Facility</t>
  </si>
  <si>
    <t>NA</t>
  </si>
  <si>
    <t>CS/EC/7660/10/10</t>
  </si>
  <si>
    <t>Rehabilitation of Zola Sports Facility</t>
  </si>
  <si>
    <t>LP</t>
  </si>
  <si>
    <t>MIG/CS/LP6690/09/11</t>
  </si>
  <si>
    <t>Fetakgomo Sports Complex</t>
  </si>
  <si>
    <t>MIG/LP0975/CF/09/10</t>
  </si>
  <si>
    <t>Tshifudi Sports Facility</t>
  </si>
  <si>
    <t>Completed</t>
  </si>
  <si>
    <t>MIG/LP…</t>
  </si>
  <si>
    <t>Makhuvha Sports Facility</t>
  </si>
  <si>
    <t>MIG/LP0870/CF/09/10</t>
  </si>
  <si>
    <t>Eldorado Sports Complex</t>
  </si>
  <si>
    <t>MIG/LP/1033/CF/10/11</t>
  </si>
  <si>
    <t>Eldorado Sports Complex Phase 2</t>
  </si>
  <si>
    <t>2 &amp; 7</t>
  </si>
  <si>
    <t>MIG/LP1117/R,ST/10/12</t>
  </si>
  <si>
    <t>Northam Extensions &amp; Rooiberg Upgrading of Sports Facilities</t>
  </si>
  <si>
    <t>Fetakgomo</t>
  </si>
  <si>
    <t>Thulamela</t>
  </si>
  <si>
    <t>Blouberg</t>
  </si>
  <si>
    <t>Thabazimbi</t>
  </si>
  <si>
    <t>FREE STATE</t>
  </si>
  <si>
    <t>MPUMALANGA</t>
  </si>
  <si>
    <t>NORTH-WEST</t>
  </si>
  <si>
    <t>WESTERN CAPE</t>
  </si>
  <si>
    <t>EASTERN CAPE</t>
  </si>
  <si>
    <t>LIMPOPO</t>
  </si>
  <si>
    <t>COSTRUCTION</t>
  </si>
  <si>
    <t>TOTAL</t>
  </si>
  <si>
    <t>COMPLETE</t>
  </si>
  <si>
    <t>CONSTRUCTION</t>
  </si>
  <si>
    <t>DESIGN &amp; TENDER</t>
  </si>
  <si>
    <t>REGISTERED</t>
  </si>
  <si>
    <t xml:space="preserve">CONSTRUCTION </t>
  </si>
  <si>
    <t>PROJECTS UNDER CONSTRUCTION</t>
  </si>
  <si>
    <t xml:space="preserve">PROVINCE </t>
  </si>
  <si>
    <t>NO. OF PROJECTS                            PROJECTS  COSTS</t>
  </si>
  <si>
    <t>GP</t>
  </si>
  <si>
    <t>KZN</t>
  </si>
  <si>
    <t>NC</t>
  </si>
  <si>
    <t>PROJECTS ON DESIGN AND TENDER</t>
  </si>
  <si>
    <t>PROVINCE</t>
  </si>
  <si>
    <t>NO. OF PROJECTS</t>
  </si>
  <si>
    <t>PROJECTS COSTS</t>
  </si>
  <si>
    <t>REGISTERED PROJECTS</t>
  </si>
  <si>
    <t>COMPLETED PROJECTS</t>
  </si>
  <si>
    <t>NATIONAL AGGREGATE</t>
  </si>
  <si>
    <t>TOTAL NO. OF PROJECTS</t>
  </si>
  <si>
    <t>TOTAL PROJECTS COSTS</t>
  </si>
  <si>
    <t xml:space="preserve">Although North-West Province has the highest expenditure for the month, it does not </t>
  </si>
  <si>
    <t xml:space="preserve">has a lower expenditure for the </t>
  </si>
  <si>
    <t xml:space="preserve">r expenditure for the month, it has achieved </t>
  </si>
  <si>
    <t xml:space="preserve">the most projects. On the other hand Free state has the highest expenditure but with </t>
  </si>
  <si>
    <t xml:space="preserve">the number of projects that is lower than that of Free State. Of the six provinces that </t>
  </si>
  <si>
    <t>submitted reports, Mpumalanga has the lowest number of projects (4), as compared to</t>
  </si>
  <si>
    <t>the North-West with the highest.</t>
  </si>
  <si>
    <t>that of North-West.  Of the six provinces that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</si>
</sst>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[$R-1C09]\ #,##0.00;[Red][$R-1C09]\ #,##0.00"/>
    <numFmt numFmtId="174" formatCode="&quot;R&quot;\ #,##0.00"/>
    <numFmt numFmtId="175" formatCode="[$R-1C09]\ #,##0.00"/>
    <numFmt numFmtId="176" formatCode="#,##0.00_ ;\-#,##0.00\ "/>
  </numFmts>
  <fonts count="36"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20"/>
      <name val="Arial"/>
      <family val="2"/>
    </font>
    <font>
      <b/>
      <sz val="12"/>
      <color indexed="53"/>
      <name val="Arial"/>
      <family val="2"/>
    </font>
    <font>
      <b/>
      <sz val="12"/>
      <color indexed="17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Arial"/>
      <family val="0"/>
    </font>
    <font>
      <sz val="10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11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42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42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24" borderId="1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3" fontId="4" fillId="24" borderId="10" xfId="42" applyNumberFormat="1" applyFont="1" applyFill="1" applyBorder="1" applyAlignment="1">
      <alignment/>
    </xf>
    <xf numFmtId="3" fontId="4" fillId="2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85" applyFont="1" applyFill="1" applyBorder="1" applyAlignment="1">
      <alignment horizontal="left"/>
      <protection/>
    </xf>
    <xf numFmtId="0" fontId="4" fillId="0" borderId="10" xfId="84" applyFont="1" applyFill="1" applyBorder="1" applyAlignment="1">
      <alignment horizontal="left"/>
      <protection/>
    </xf>
    <xf numFmtId="3" fontId="4" fillId="0" borderId="10" xfId="57" applyNumberFormat="1" applyFont="1" applyFill="1" applyBorder="1" applyAlignment="1">
      <alignment/>
      <protection/>
    </xf>
    <xf numFmtId="3" fontId="4" fillId="0" borderId="10" xfId="58" applyNumberFormat="1" applyFont="1" applyFill="1" applyBorder="1" applyAlignment="1">
      <alignment vertical="center"/>
      <protection/>
    </xf>
    <xf numFmtId="3" fontId="4" fillId="0" borderId="10" xfId="85" applyNumberFormat="1" applyFont="1" applyFill="1" applyBorder="1" applyAlignment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1" fontId="3" fillId="0" borderId="13" xfId="44" applyNumberFormat="1" applyFont="1" applyBorder="1" applyAlignment="1">
      <alignment/>
    </xf>
    <xf numFmtId="171" fontId="3" fillId="0" borderId="13" xfId="0" applyNumberFormat="1" applyFont="1" applyBorder="1" applyAlignment="1">
      <alignment/>
    </xf>
    <xf numFmtId="171" fontId="3" fillId="0" borderId="10" xfId="44" applyNumberFormat="1" applyFont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/>
    </xf>
    <xf numFmtId="49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/>
    </xf>
    <xf numFmtId="173" fontId="4" fillId="24" borderId="10" xfId="44" applyNumberFormat="1" applyFont="1" applyFill="1" applyBorder="1" applyAlignment="1">
      <alignment horizontal="right"/>
    </xf>
    <xf numFmtId="44" fontId="3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4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175" fontId="3" fillId="0" borderId="13" xfId="0" applyNumberFormat="1" applyFont="1" applyBorder="1" applyAlignment="1">
      <alignment/>
    </xf>
    <xf numFmtId="175" fontId="3" fillId="0" borderId="13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0" fontId="4" fillId="0" borderId="13" xfId="0" applyFont="1" applyFill="1" applyBorder="1" applyAlignment="1" applyProtection="1">
      <alignment wrapText="1"/>
      <protection locked="0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0" fontId="1" fillId="24" borderId="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172" fontId="1" fillId="24" borderId="10" xfId="0" applyNumberFormat="1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4" fillId="3" borderId="10" xfId="0" applyFont="1" applyFill="1" applyBorder="1" applyAlignment="1">
      <alignment wrapText="1"/>
    </xf>
    <xf numFmtId="0" fontId="3" fillId="25" borderId="10" xfId="0" applyFont="1" applyFill="1" applyBorder="1" applyAlignment="1">
      <alignment wrapText="1"/>
    </xf>
    <xf numFmtId="0" fontId="3" fillId="26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3" borderId="10" xfId="85" applyFont="1" applyFill="1" applyBorder="1" applyAlignment="1">
      <alignment horizontal="left"/>
      <protection/>
    </xf>
    <xf numFmtId="0" fontId="3" fillId="3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3" fillId="3" borderId="10" xfId="0" applyFont="1" applyFill="1" applyBorder="1" applyAlignment="1">
      <alignment horizontal="left" wrapText="1"/>
    </xf>
    <xf numFmtId="0" fontId="3" fillId="25" borderId="10" xfId="0" applyFont="1" applyFill="1" applyBorder="1" applyAlignment="1">
      <alignment horizontal="left" wrapText="1"/>
    </xf>
    <xf numFmtId="0" fontId="3" fillId="27" borderId="10" xfId="0" applyFont="1" applyFill="1" applyBorder="1" applyAlignment="1">
      <alignment horizontal="center"/>
    </xf>
    <xf numFmtId="0" fontId="3" fillId="27" borderId="10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9" fillId="24" borderId="0" xfId="0" applyFont="1" applyFill="1" applyAlignment="1">
      <alignment horizontal="center" vertical="top" wrapText="1"/>
    </xf>
    <xf numFmtId="43" fontId="1" fillId="24" borderId="10" xfId="42" applyFont="1" applyFill="1" applyBorder="1" applyAlignment="1">
      <alignment horizontal="center" vertical="top" wrapText="1"/>
    </xf>
    <xf numFmtId="43" fontId="4" fillId="3" borderId="10" xfId="42" applyFont="1" applyFill="1" applyBorder="1" applyAlignment="1">
      <alignment wrapText="1"/>
    </xf>
    <xf numFmtId="43" fontId="3" fillId="25" borderId="10" xfId="42" applyFont="1" applyFill="1" applyBorder="1" applyAlignment="1">
      <alignment wrapText="1"/>
    </xf>
    <xf numFmtId="43" fontId="4" fillId="3" borderId="10" xfId="42" applyFont="1" applyFill="1" applyBorder="1" applyAlignment="1">
      <alignment/>
    </xf>
    <xf numFmtId="43" fontId="4" fillId="0" borderId="10" xfId="42" applyFont="1" applyFill="1" applyBorder="1" applyAlignment="1">
      <alignment wrapText="1"/>
    </xf>
    <xf numFmtId="43" fontId="4" fillId="25" borderId="10" xfId="42" applyFont="1" applyFill="1" applyBorder="1" applyAlignment="1">
      <alignment/>
    </xf>
    <xf numFmtId="43" fontId="4" fillId="0" borderId="10" xfId="42" applyFont="1" applyFill="1" applyBorder="1" applyAlignment="1">
      <alignment/>
    </xf>
    <xf numFmtId="43" fontId="4" fillId="26" borderId="10" xfId="42" applyFont="1" applyFill="1" applyBorder="1" applyAlignment="1">
      <alignment/>
    </xf>
    <xf numFmtId="43" fontId="4" fillId="0" borderId="10" xfId="42" applyFont="1" applyBorder="1" applyAlignment="1">
      <alignment/>
    </xf>
    <xf numFmtId="43" fontId="4" fillId="14" borderId="10" xfId="42" applyFont="1" applyFill="1" applyBorder="1" applyAlignment="1">
      <alignment/>
    </xf>
    <xf numFmtId="43" fontId="3" fillId="3" borderId="10" xfId="42" applyFont="1" applyFill="1" applyBorder="1" applyAlignment="1">
      <alignment/>
    </xf>
    <xf numFmtId="43" fontId="3" fillId="25" borderId="10" xfId="42" applyFont="1" applyFill="1" applyBorder="1" applyAlignment="1">
      <alignment/>
    </xf>
    <xf numFmtId="43" fontId="3" fillId="0" borderId="10" xfId="42" applyFont="1" applyBorder="1" applyAlignment="1">
      <alignment/>
    </xf>
    <xf numFmtId="43" fontId="4" fillId="3" borderId="10" xfId="42" applyFont="1" applyFill="1" applyBorder="1" applyAlignment="1">
      <alignment horizontal="right"/>
    </xf>
    <xf numFmtId="43" fontId="3" fillId="27" borderId="10" xfId="42" applyFont="1" applyFill="1" applyBorder="1" applyAlignment="1">
      <alignment horizontal="center"/>
    </xf>
    <xf numFmtId="43" fontId="3" fillId="3" borderId="10" xfId="42" applyFont="1" applyFill="1" applyBorder="1" applyAlignment="1">
      <alignment horizontal="center"/>
    </xf>
    <xf numFmtId="43" fontId="3" fillId="27" borderId="13" xfId="42" applyFont="1" applyFill="1" applyBorder="1" applyAlignment="1">
      <alignment/>
    </xf>
    <xf numFmtId="43" fontId="3" fillId="3" borderId="13" xfId="42" applyFont="1" applyFill="1" applyBorder="1" applyAlignment="1">
      <alignment/>
    </xf>
    <xf numFmtId="43" fontId="0" fillId="27" borderId="10" xfId="42" applyFill="1" applyBorder="1" applyAlignment="1">
      <alignment/>
    </xf>
    <xf numFmtId="43" fontId="0" fillId="0" borderId="0" xfId="42" applyAlignment="1">
      <alignment/>
    </xf>
    <xf numFmtId="0" fontId="21" fillId="0" borderId="10" xfId="0" applyFont="1" applyBorder="1" applyAlignment="1">
      <alignment/>
    </xf>
    <xf numFmtId="43" fontId="21" fillId="0" borderId="10" xfId="42" applyFont="1" applyBorder="1" applyAlignment="1">
      <alignment/>
    </xf>
    <xf numFmtId="0" fontId="3" fillId="3" borderId="10" xfId="0" applyFont="1" applyFill="1" applyBorder="1" applyAlignment="1">
      <alignment wrapText="1"/>
    </xf>
    <xf numFmtId="0" fontId="3" fillId="25" borderId="10" xfId="0" applyFont="1" applyFill="1" applyBorder="1" applyAlignment="1">
      <alignment wrapText="1"/>
    </xf>
    <xf numFmtId="0" fontId="31" fillId="0" borderId="10" xfId="0" applyFont="1" applyBorder="1" applyAlignment="1">
      <alignment/>
    </xf>
    <xf numFmtId="43" fontId="32" fillId="0" borderId="10" xfId="42" applyFont="1" applyBorder="1" applyAlignment="1">
      <alignment/>
    </xf>
    <xf numFmtId="0" fontId="31" fillId="0" borderId="10" xfId="0" applyFont="1" applyBorder="1" applyAlignment="1">
      <alignment wrapText="1"/>
    </xf>
    <xf numFmtId="43" fontId="31" fillId="0" borderId="10" xfId="42" applyFont="1" applyBorder="1" applyAlignment="1">
      <alignment/>
    </xf>
    <xf numFmtId="0" fontId="30" fillId="3" borderId="10" xfId="0" applyFont="1" applyFill="1" applyBorder="1" applyAlignment="1">
      <alignment/>
    </xf>
    <xf numFmtId="0" fontId="0" fillId="27" borderId="10" xfId="0" applyFont="1" applyFill="1" applyBorder="1" applyAlignment="1">
      <alignment/>
    </xf>
    <xf numFmtId="0" fontId="3" fillId="14" borderId="10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Fill="1" applyBorder="1" applyAlignment="1">
      <alignment wrapText="1"/>
    </xf>
    <xf numFmtId="43" fontId="32" fillId="0" borderId="10" xfId="42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43" fontId="4" fillId="25" borderId="10" xfId="42" applyFont="1" applyFill="1" applyBorder="1" applyAlignment="1">
      <alignment wrapText="1"/>
    </xf>
    <xf numFmtId="43" fontId="32" fillId="0" borderId="10" xfId="42" applyFont="1" applyFill="1" applyBorder="1" applyAlignment="1">
      <alignment wrapText="1"/>
    </xf>
    <xf numFmtId="0" fontId="1" fillId="20" borderId="0" xfId="0" applyFont="1" applyFill="1" applyAlignment="1">
      <alignment horizontal="center" vertical="top" wrapText="1"/>
    </xf>
    <xf numFmtId="0" fontId="24" fillId="24" borderId="10" xfId="0" applyFont="1" applyFill="1" applyBorder="1" applyAlignment="1">
      <alignment wrapText="1"/>
    </xf>
    <xf numFmtId="43" fontId="2" fillId="3" borderId="10" xfId="42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21" fillId="0" borderId="0" xfId="42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43" fontId="21" fillId="0" borderId="0" xfId="0" applyNumberFormat="1" applyFont="1" applyAlignment="1">
      <alignment/>
    </xf>
    <xf numFmtId="0" fontId="1" fillId="21" borderId="10" xfId="0" applyFont="1" applyFill="1" applyBorder="1" applyAlignment="1">
      <alignment horizontal="center" vertical="top" wrapText="1"/>
    </xf>
    <xf numFmtId="0" fontId="1" fillId="21" borderId="13" xfId="0" applyFont="1" applyFill="1" applyBorder="1" applyAlignment="1">
      <alignment horizontal="center" vertical="top" wrapText="1"/>
    </xf>
    <xf numFmtId="0" fontId="1" fillId="21" borderId="15" xfId="0" applyFont="1" applyFill="1" applyBorder="1" applyAlignment="1">
      <alignment horizontal="center" vertical="top" wrapText="1"/>
    </xf>
    <xf numFmtId="0" fontId="1" fillId="21" borderId="10" xfId="0" applyFont="1" applyFill="1" applyBorder="1" applyAlignment="1">
      <alignment vertical="top" wrapText="1"/>
    </xf>
    <xf numFmtId="0" fontId="1" fillId="20" borderId="16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12" borderId="10" xfId="0" applyFont="1" applyFill="1" applyBorder="1" applyAlignment="1">
      <alignment horizontal="center" vertical="top" wrapText="1"/>
    </xf>
    <xf numFmtId="172" fontId="1" fillId="23" borderId="10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11" borderId="10" xfId="0" applyFont="1" applyFill="1" applyBorder="1" applyAlignment="1">
      <alignment horizontal="center" vertical="top" wrapText="1"/>
    </xf>
    <xf numFmtId="0" fontId="1" fillId="11" borderId="10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 vertical="top" wrapText="1"/>
    </xf>
    <xf numFmtId="43" fontId="1" fillId="5" borderId="10" xfId="42" applyFont="1" applyFill="1" applyBorder="1" applyAlignment="1">
      <alignment horizontal="center" vertical="top" wrapText="1"/>
    </xf>
    <xf numFmtId="172" fontId="1" fillId="5" borderId="10" xfId="0" applyNumberFormat="1" applyFont="1" applyFill="1" applyBorder="1" applyAlignment="1">
      <alignment horizontal="center" vertical="top" wrapText="1"/>
    </xf>
    <xf numFmtId="172" fontId="1" fillId="10" borderId="10" xfId="0" applyNumberFormat="1" applyFont="1" applyFill="1" applyBorder="1" applyAlignment="1">
      <alignment horizontal="center" vertical="top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4" xfId="59"/>
    <cellStyle name="Normal 15" xfId="60"/>
    <cellStyle name="Normal 16" xfId="61"/>
    <cellStyle name="Normal 18" xfId="62"/>
    <cellStyle name="Normal 19" xfId="63"/>
    <cellStyle name="Normal 2" xfId="64"/>
    <cellStyle name="Normal 21" xfId="65"/>
    <cellStyle name="Normal 22" xfId="66"/>
    <cellStyle name="Normal 23" xfId="67"/>
    <cellStyle name="Normal 24" xfId="68"/>
    <cellStyle name="Normal 25" xfId="69"/>
    <cellStyle name="Normal 26" xfId="70"/>
    <cellStyle name="Normal 27" xfId="71"/>
    <cellStyle name="Normal 28" xfId="72"/>
    <cellStyle name="Normal 29" xfId="73"/>
    <cellStyle name="Normal 30" xfId="74"/>
    <cellStyle name="Normal 31" xfId="75"/>
    <cellStyle name="Normal 32" xfId="76"/>
    <cellStyle name="Normal 33" xfId="77"/>
    <cellStyle name="Normal 34" xfId="78"/>
    <cellStyle name="Normal 35" xfId="79"/>
    <cellStyle name="Normal 36" xfId="80"/>
    <cellStyle name="Normal 37" xfId="81"/>
    <cellStyle name="Normal 4" xfId="82"/>
    <cellStyle name="Normal 7" xfId="83"/>
    <cellStyle name="Normal 8" xfId="84"/>
    <cellStyle name="Normal 9" xfId="85"/>
    <cellStyle name="Note" xfId="86"/>
    <cellStyle name="Output" xfId="87"/>
    <cellStyle name="Percent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EXPENDITURE OVERVIEW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SUMMARY!$A$64:$A$72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SUMMARY!$B$64:$B$72</c:f>
              <c:numCache>
                <c:ptCount val="9"/>
              </c:numCache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SUMMARY!$A$64:$A$72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SUMMARY!$C$64:$C$72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13</c:v>
                </c:pt>
                <c:pt idx="8">
                  <c:v>7</c:v>
                </c:pt>
              </c:numCache>
            </c:numRef>
          </c:val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SUMMARY!$A$64:$A$72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SUMMARY!$D$64:$D$72</c:f>
              <c:numCache>
                <c:ptCount val="9"/>
              </c:numCache>
            </c:numRef>
          </c:val>
        </c:ser>
        <c:ser>
          <c:idx val="2"/>
          <c:order val="3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SUMMARY!$A$64:$A$72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SUMMARY!$E$64:$E$72</c:f>
              <c:numCache>
                <c:ptCount val="9"/>
                <c:pt idx="0">
                  <c:v>34680441.44</c:v>
                </c:pt>
                <c:pt idx="1">
                  <c:v>149841820</c:v>
                </c:pt>
                <c:pt idx="2">
                  <c:v>0</c:v>
                </c:pt>
                <c:pt idx="3">
                  <c:v>0</c:v>
                </c:pt>
                <c:pt idx="4">
                  <c:v>74603873</c:v>
                </c:pt>
                <c:pt idx="5">
                  <c:v>42988636.510000005</c:v>
                </c:pt>
                <c:pt idx="6">
                  <c:v>0</c:v>
                </c:pt>
                <c:pt idx="7">
                  <c:v>43346736.92</c:v>
                </c:pt>
                <c:pt idx="8">
                  <c:v>36171315.84</c:v>
                </c:pt>
              </c:numCache>
            </c:numRef>
          </c:val>
        </c:ser>
        <c:axId val="29333795"/>
        <c:axId val="62677564"/>
      </c:bar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77564"/>
        <c:crosses val="autoZero"/>
        <c:auto val="1"/>
        <c:lblOffset val="100"/>
        <c:noMultiLvlLbl val="0"/>
      </c:catAx>
      <c:valAx>
        <c:axId val="62677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33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PROJECTS OVERVIEW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SUMMARY!$A$64:$A$72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SUMMARY!$B$64:$B$72</c:f>
              <c:numCache>
                <c:ptCount val="9"/>
              </c:numCache>
            </c:numRef>
          </c:val>
        </c:ser>
        <c:ser>
          <c:idx val="1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SUMMARY!$A$64:$A$72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SUMMARY!$C$64:$C$72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13</c:v>
                </c:pt>
                <c:pt idx="8">
                  <c:v>7</c:v>
                </c:pt>
              </c:numCache>
            </c:numRef>
          </c:val>
        </c:ser>
        <c:axId val="27227165"/>
        <c:axId val="43717894"/>
      </c:barChart>
      <c:catAx>
        <c:axId val="27227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17894"/>
        <c:crosses val="autoZero"/>
        <c:auto val="1"/>
        <c:lblOffset val="100"/>
        <c:noMultiLvlLbl val="0"/>
      </c:catAx>
      <c:valAx>
        <c:axId val="43717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27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75</xdr:row>
      <xdr:rowOff>104775</xdr:rowOff>
    </xdr:from>
    <xdr:to>
      <xdr:col>6</xdr:col>
      <xdr:colOff>419100</xdr:colOff>
      <xdr:row>92</xdr:row>
      <xdr:rowOff>114300</xdr:rowOff>
    </xdr:to>
    <xdr:graphicFrame>
      <xdr:nvGraphicFramePr>
        <xdr:cNvPr id="1" name="Chart 1"/>
        <xdr:cNvGraphicFramePr/>
      </xdr:nvGraphicFramePr>
      <xdr:xfrm>
        <a:off x="219075" y="14392275"/>
        <a:ext cx="47815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97</xdr:row>
      <xdr:rowOff>9525</xdr:rowOff>
    </xdr:from>
    <xdr:to>
      <xdr:col>6</xdr:col>
      <xdr:colOff>352425</xdr:colOff>
      <xdr:row>113</xdr:row>
      <xdr:rowOff>123825</xdr:rowOff>
    </xdr:to>
    <xdr:graphicFrame>
      <xdr:nvGraphicFramePr>
        <xdr:cNvPr id="2" name="Chart 2"/>
        <xdr:cNvGraphicFramePr/>
      </xdr:nvGraphicFramePr>
      <xdr:xfrm>
        <a:off x="209550" y="18488025"/>
        <a:ext cx="47244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9525" cy="7248525"/>
    <xdr:sp>
      <xdr:nvSpPr>
        <xdr:cNvPr id="1" name="AutoShape 2" descr="http://us.mc655.mail.yahoo.com/mc/mail?cmd=cookie.setnonjs&amp;.rand=978037147&amp;mcrumb=OPROluO0drh"/>
        <xdr:cNvSpPr>
          <a:spLocks noChangeAspect="1"/>
        </xdr:cNvSpPr>
      </xdr:nvSpPr>
      <xdr:spPr>
        <a:xfrm>
          <a:off x="1495425" y="0"/>
          <a:ext cx="9525" cy="7248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9525" cy="7248525"/>
    <xdr:sp>
      <xdr:nvSpPr>
        <xdr:cNvPr id="2" name="AutoShape 1" descr="http://us.mc655.mail.yahoo.com/mc/mail?cmd=cookie.setnonjs&amp;.rand=978037147&amp;mcrumb=OPROluO0drh"/>
        <xdr:cNvSpPr>
          <a:spLocks noChangeAspect="1"/>
        </xdr:cNvSpPr>
      </xdr:nvSpPr>
      <xdr:spPr>
        <a:xfrm>
          <a:off x="2705100" y="0"/>
          <a:ext cx="9525" cy="7248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E120" sqref="E120"/>
    </sheetView>
  </sheetViews>
  <sheetFormatPr defaultColWidth="9.140625" defaultRowHeight="15"/>
  <cols>
    <col min="5" max="5" width="23.00390625" style="0" customWidth="1"/>
    <col min="8" max="8" width="21.28125" style="0" customWidth="1"/>
  </cols>
  <sheetData>
    <row r="1" spans="1:4" ht="15">
      <c r="A1" s="143" t="s">
        <v>208</v>
      </c>
      <c r="B1" s="143"/>
      <c r="C1" s="143"/>
      <c r="D1" s="143"/>
    </row>
    <row r="3" spans="1:4" ht="15">
      <c r="A3" s="143" t="s">
        <v>209</v>
      </c>
      <c r="B3" s="144"/>
      <c r="C3" s="143" t="s">
        <v>210</v>
      </c>
      <c r="D3" s="143"/>
    </row>
    <row r="4" spans="1:8" ht="15">
      <c r="A4" t="s">
        <v>145</v>
      </c>
      <c r="C4">
        <v>7</v>
      </c>
      <c r="E4" s="121">
        <v>24180441.44</v>
      </c>
      <c r="G4" s="121"/>
      <c r="H4" s="121"/>
    </row>
    <row r="5" spans="1:8" ht="15">
      <c r="A5" t="s">
        <v>23</v>
      </c>
      <c r="C5">
        <v>7</v>
      </c>
      <c r="E5" s="121">
        <v>92466988</v>
      </c>
      <c r="H5" s="121"/>
    </row>
    <row r="6" spans="1:5" ht="15">
      <c r="A6" t="s">
        <v>211</v>
      </c>
      <c r="C6">
        <v>0</v>
      </c>
      <c r="E6">
        <v>0</v>
      </c>
    </row>
    <row r="7" spans="1:5" ht="15">
      <c r="A7" t="s">
        <v>212</v>
      </c>
      <c r="C7">
        <v>0</v>
      </c>
      <c r="E7">
        <v>0</v>
      </c>
    </row>
    <row r="8" spans="1:8" ht="15">
      <c r="A8" t="s">
        <v>176</v>
      </c>
      <c r="C8">
        <v>4</v>
      </c>
      <c r="E8" s="121">
        <v>72103873</v>
      </c>
      <c r="H8" s="121"/>
    </row>
    <row r="9" spans="1:8" ht="15">
      <c r="A9" t="s">
        <v>60</v>
      </c>
      <c r="C9">
        <v>2</v>
      </c>
      <c r="E9" s="121">
        <v>18988636.51</v>
      </c>
      <c r="H9" s="146"/>
    </row>
    <row r="10" spans="1:8" ht="15">
      <c r="A10" t="s">
        <v>213</v>
      </c>
      <c r="C10">
        <v>0</v>
      </c>
      <c r="E10">
        <v>0</v>
      </c>
      <c r="H10" s="146"/>
    </row>
    <row r="11" spans="1:8" ht="15">
      <c r="A11" t="s">
        <v>72</v>
      </c>
      <c r="C11">
        <v>10</v>
      </c>
      <c r="E11" s="121">
        <v>28346736.92</v>
      </c>
      <c r="F11" s="145"/>
      <c r="H11" s="146"/>
    </row>
    <row r="12" spans="1:8" ht="15">
      <c r="A12" t="s">
        <v>120</v>
      </c>
      <c r="C12">
        <v>4</v>
      </c>
      <c r="E12" s="121">
        <v>27913965.84</v>
      </c>
      <c r="H12" s="146"/>
    </row>
    <row r="13" spans="1:5" ht="15">
      <c r="A13" s="143" t="s">
        <v>202</v>
      </c>
      <c r="B13" s="143"/>
      <c r="C13" s="143">
        <f>SUM(C4:C12)</f>
        <v>34</v>
      </c>
      <c r="D13" s="143"/>
      <c r="E13" s="151">
        <f>SUM(E4:E12)</f>
        <v>264000641.71</v>
      </c>
    </row>
    <row r="14" ht="15">
      <c r="E14" s="147"/>
    </row>
    <row r="16" ht="15">
      <c r="A16" s="143" t="s">
        <v>214</v>
      </c>
    </row>
    <row r="17" spans="1:5" ht="15">
      <c r="A17" s="143" t="s">
        <v>215</v>
      </c>
      <c r="C17" s="143" t="s">
        <v>216</v>
      </c>
      <c r="D17" s="143"/>
      <c r="E17" s="143" t="s">
        <v>217</v>
      </c>
    </row>
    <row r="18" spans="1:5" ht="15">
      <c r="A18" t="s">
        <v>145</v>
      </c>
      <c r="C18">
        <v>1</v>
      </c>
      <c r="E18" s="121">
        <v>10500000</v>
      </c>
    </row>
    <row r="19" spans="1:5" ht="15">
      <c r="A19" t="s">
        <v>23</v>
      </c>
      <c r="C19">
        <v>2</v>
      </c>
      <c r="E19" s="121">
        <v>57374832</v>
      </c>
    </row>
    <row r="20" spans="1:5" ht="15">
      <c r="A20" t="s">
        <v>211</v>
      </c>
      <c r="C20">
        <v>0</v>
      </c>
      <c r="E20">
        <v>0</v>
      </c>
    </row>
    <row r="21" spans="1:5" ht="15">
      <c r="A21" t="s">
        <v>212</v>
      </c>
      <c r="C21">
        <v>0</v>
      </c>
      <c r="E21">
        <v>0</v>
      </c>
    </row>
    <row r="22" spans="1:5" ht="15">
      <c r="A22" t="s">
        <v>176</v>
      </c>
      <c r="C22">
        <v>0</v>
      </c>
      <c r="E22" s="121">
        <v>0</v>
      </c>
    </row>
    <row r="23" spans="1:5" ht="15">
      <c r="A23" t="s">
        <v>60</v>
      </c>
      <c r="C23">
        <v>2</v>
      </c>
      <c r="E23" s="121">
        <v>24000000</v>
      </c>
    </row>
    <row r="24" spans="1:5" ht="15">
      <c r="A24" t="s">
        <v>72</v>
      </c>
      <c r="C24">
        <v>1</v>
      </c>
      <c r="E24" s="121">
        <v>5000000</v>
      </c>
    </row>
    <row r="25" spans="1:5" ht="15">
      <c r="A25" t="s">
        <v>213</v>
      </c>
      <c r="C25">
        <v>0</v>
      </c>
      <c r="E25">
        <v>0</v>
      </c>
    </row>
    <row r="26" spans="1:5" ht="15">
      <c r="A26" t="s">
        <v>120</v>
      </c>
      <c r="C26">
        <v>2</v>
      </c>
      <c r="E26" s="121">
        <v>6757350</v>
      </c>
    </row>
    <row r="27" spans="1:5" ht="15">
      <c r="A27" s="143" t="s">
        <v>202</v>
      </c>
      <c r="C27" s="143">
        <f>SUM(C18:C26)</f>
        <v>8</v>
      </c>
      <c r="E27" s="148">
        <f>SUM(E18:E26)</f>
        <v>103632182</v>
      </c>
    </row>
    <row r="28" spans="1:5" ht="15">
      <c r="A28" s="143"/>
      <c r="E28" s="148"/>
    </row>
    <row r="30" ht="15">
      <c r="A30" s="143" t="s">
        <v>218</v>
      </c>
    </row>
    <row r="31" spans="1:5" ht="15">
      <c r="A31" s="143" t="s">
        <v>215</v>
      </c>
      <c r="C31" s="143" t="s">
        <v>216</v>
      </c>
      <c r="D31" s="143"/>
      <c r="E31" s="143" t="s">
        <v>217</v>
      </c>
    </row>
    <row r="32" spans="1:5" ht="15">
      <c r="A32" t="s">
        <v>145</v>
      </c>
      <c r="C32">
        <v>0</v>
      </c>
      <c r="E32">
        <v>0</v>
      </c>
    </row>
    <row r="33" spans="1:5" ht="15">
      <c r="A33" t="s">
        <v>23</v>
      </c>
      <c r="C33">
        <v>0</v>
      </c>
      <c r="E33">
        <v>0</v>
      </c>
    </row>
    <row r="34" spans="1:5" ht="15">
      <c r="A34" t="s">
        <v>211</v>
      </c>
      <c r="C34">
        <v>0</v>
      </c>
      <c r="E34">
        <v>0</v>
      </c>
    </row>
    <row r="35" spans="1:5" ht="15">
      <c r="A35" t="s">
        <v>212</v>
      </c>
      <c r="C35">
        <v>0</v>
      </c>
      <c r="E35">
        <v>0</v>
      </c>
    </row>
    <row r="36" spans="1:5" ht="15">
      <c r="A36" t="s">
        <v>176</v>
      </c>
      <c r="C36">
        <v>0</v>
      </c>
      <c r="E36">
        <v>0</v>
      </c>
    </row>
    <row r="37" spans="1:5" ht="15">
      <c r="A37" t="s">
        <v>60</v>
      </c>
      <c r="C37">
        <v>0</v>
      </c>
      <c r="E37">
        <v>0</v>
      </c>
    </row>
    <row r="38" spans="1:5" ht="15">
      <c r="A38" t="s">
        <v>213</v>
      </c>
      <c r="C38">
        <v>0</v>
      </c>
      <c r="E38">
        <v>0</v>
      </c>
    </row>
    <row r="39" spans="1:5" ht="15">
      <c r="A39" t="s">
        <v>72</v>
      </c>
      <c r="C39">
        <v>2</v>
      </c>
      <c r="E39" s="121">
        <v>10000000</v>
      </c>
    </row>
    <row r="40" spans="1:5" ht="15">
      <c r="A40" t="s">
        <v>120</v>
      </c>
      <c r="C40">
        <v>1</v>
      </c>
      <c r="E40" s="121">
        <v>1500000</v>
      </c>
    </row>
    <row r="41" spans="1:5" ht="15">
      <c r="A41" s="143" t="s">
        <v>202</v>
      </c>
      <c r="C41" s="143">
        <f>SUM(C32:C40)</f>
        <v>3</v>
      </c>
      <c r="E41" s="148">
        <f>SUM(E32:E40)</f>
        <v>11500000</v>
      </c>
    </row>
    <row r="42" spans="1:5" ht="15">
      <c r="A42" s="143"/>
      <c r="E42" s="148"/>
    </row>
    <row r="43" spans="1:5" ht="15">
      <c r="A43" s="143"/>
      <c r="E43" s="148"/>
    </row>
    <row r="44" spans="1:5" ht="15">
      <c r="A44" s="143"/>
      <c r="E44" s="148"/>
    </row>
    <row r="45" spans="1:5" ht="15">
      <c r="A45" s="143"/>
      <c r="E45" s="148"/>
    </row>
    <row r="46" spans="1:5" ht="15">
      <c r="A46" s="143"/>
      <c r="E46" s="148"/>
    </row>
    <row r="47" spans="1:5" ht="15">
      <c r="A47" s="143"/>
      <c r="E47" s="148"/>
    </row>
    <row r="48" spans="1:3" ht="15">
      <c r="A48" s="143" t="s">
        <v>219</v>
      </c>
      <c r="B48" s="143"/>
      <c r="C48" s="143"/>
    </row>
    <row r="49" spans="1:5" ht="15">
      <c r="A49" s="143" t="s">
        <v>215</v>
      </c>
      <c r="B49" s="143"/>
      <c r="C49" s="143" t="s">
        <v>216</v>
      </c>
      <c r="E49" s="143" t="s">
        <v>217</v>
      </c>
    </row>
    <row r="50" spans="1:5" ht="15">
      <c r="A50" t="s">
        <v>145</v>
      </c>
      <c r="C50">
        <v>0</v>
      </c>
      <c r="E50">
        <v>0</v>
      </c>
    </row>
    <row r="51" spans="1:5" ht="15">
      <c r="A51" t="s">
        <v>23</v>
      </c>
      <c r="C51">
        <v>0</v>
      </c>
      <c r="E51">
        <v>0</v>
      </c>
    </row>
    <row r="52" spans="1:5" ht="15">
      <c r="A52" t="s">
        <v>211</v>
      </c>
      <c r="C52">
        <v>0</v>
      </c>
      <c r="E52">
        <v>0</v>
      </c>
    </row>
    <row r="53" spans="1:5" ht="15">
      <c r="A53" t="s">
        <v>212</v>
      </c>
      <c r="C53">
        <v>0</v>
      </c>
      <c r="E53">
        <v>0</v>
      </c>
    </row>
    <row r="54" spans="1:5" ht="15">
      <c r="A54" t="s">
        <v>176</v>
      </c>
      <c r="C54">
        <v>2</v>
      </c>
      <c r="E54" s="121">
        <v>2500000</v>
      </c>
    </row>
    <row r="55" spans="1:5" ht="15">
      <c r="A55" t="s">
        <v>60</v>
      </c>
      <c r="C55">
        <v>0</v>
      </c>
      <c r="E55">
        <v>0</v>
      </c>
    </row>
    <row r="56" spans="1:5" ht="15">
      <c r="A56" t="s">
        <v>213</v>
      </c>
      <c r="C56">
        <v>0</v>
      </c>
      <c r="E56">
        <v>0</v>
      </c>
    </row>
    <row r="57" spans="1:5" ht="15">
      <c r="A57" t="s">
        <v>72</v>
      </c>
      <c r="C57">
        <v>0</v>
      </c>
      <c r="E57">
        <v>0</v>
      </c>
    </row>
    <row r="58" spans="1:5" ht="15">
      <c r="A58" t="s">
        <v>120</v>
      </c>
      <c r="C58">
        <v>0</v>
      </c>
      <c r="E58">
        <v>0</v>
      </c>
    </row>
    <row r="59" spans="1:5" ht="15">
      <c r="A59" s="143" t="s">
        <v>202</v>
      </c>
      <c r="C59" s="143">
        <f>SUM(C50:C58)</f>
        <v>2</v>
      </c>
      <c r="E59" s="148">
        <v>2500000</v>
      </c>
    </row>
    <row r="60" spans="1:5" ht="15">
      <c r="A60" s="143"/>
      <c r="E60" s="148"/>
    </row>
    <row r="62" spans="1:3" ht="15">
      <c r="A62" s="143" t="s">
        <v>220</v>
      </c>
      <c r="B62" s="143"/>
      <c r="C62" s="143"/>
    </row>
    <row r="63" spans="1:5" ht="15">
      <c r="A63" s="143" t="s">
        <v>215</v>
      </c>
      <c r="C63" s="143" t="s">
        <v>221</v>
      </c>
      <c r="D63" s="143"/>
      <c r="E63" s="143" t="s">
        <v>222</v>
      </c>
    </row>
    <row r="64" spans="1:5" ht="15">
      <c r="A64" s="149" t="s">
        <v>145</v>
      </c>
      <c r="C64" s="149">
        <v>8</v>
      </c>
      <c r="E64" s="121">
        <f>E4+E18</f>
        <v>34680441.44</v>
      </c>
    </row>
    <row r="65" spans="1:5" ht="15">
      <c r="A65" s="149" t="s">
        <v>23</v>
      </c>
      <c r="C65" s="149">
        <v>9</v>
      </c>
      <c r="E65" s="150">
        <f>E19+E5</f>
        <v>149841820</v>
      </c>
    </row>
    <row r="66" spans="1:5" ht="15">
      <c r="A66" s="149" t="s">
        <v>211</v>
      </c>
      <c r="C66" s="149">
        <v>0</v>
      </c>
      <c r="E66">
        <v>0</v>
      </c>
    </row>
    <row r="67" spans="1:5" ht="15">
      <c r="A67" s="149" t="s">
        <v>212</v>
      </c>
      <c r="C67" s="149">
        <v>0</v>
      </c>
      <c r="E67">
        <v>0</v>
      </c>
    </row>
    <row r="68" spans="1:5" ht="15">
      <c r="A68" s="149" t="s">
        <v>176</v>
      </c>
      <c r="C68" s="149">
        <v>6</v>
      </c>
      <c r="E68" s="150">
        <f>E54+E22+E8</f>
        <v>74603873</v>
      </c>
    </row>
    <row r="69" spans="1:5" ht="15">
      <c r="A69" s="149" t="s">
        <v>60</v>
      </c>
      <c r="C69" s="149">
        <f>C23+C9</f>
        <v>4</v>
      </c>
      <c r="E69" s="150">
        <f>E23+E9</f>
        <v>42988636.510000005</v>
      </c>
    </row>
    <row r="70" spans="1:5" ht="15">
      <c r="A70" s="149" t="s">
        <v>213</v>
      </c>
      <c r="C70" s="149">
        <v>0</v>
      </c>
      <c r="E70">
        <v>0</v>
      </c>
    </row>
    <row r="71" spans="1:5" ht="15">
      <c r="A71" s="149" t="s">
        <v>72</v>
      </c>
      <c r="C71" s="149">
        <f>C39+C24+C11</f>
        <v>13</v>
      </c>
      <c r="E71" s="150">
        <f>E39+E24+E11</f>
        <v>43346736.92</v>
      </c>
    </row>
    <row r="72" spans="1:5" ht="15">
      <c r="A72" s="149" t="s">
        <v>120</v>
      </c>
      <c r="C72" s="149">
        <f>C40+C26+C12</f>
        <v>7</v>
      </c>
      <c r="E72" s="150">
        <f>E40+E26+E12</f>
        <v>36171315.84</v>
      </c>
    </row>
    <row r="73" spans="1:5" ht="15">
      <c r="A73" s="143" t="s">
        <v>202</v>
      </c>
      <c r="C73" s="143">
        <f>SUM(C64:C72)</f>
        <v>47</v>
      </c>
      <c r="E73" s="151">
        <f>SUM(E64:E72)</f>
        <v>381632823.71000004</v>
      </c>
    </row>
    <row r="96" ht="15">
      <c r="A96" s="143"/>
    </row>
    <row r="116" spans="1:5" ht="15">
      <c r="A116" t="s">
        <v>223</v>
      </c>
      <c r="D116" t="s">
        <v>224</v>
      </c>
      <c r="E116" t="s">
        <v>225</v>
      </c>
    </row>
    <row r="117" ht="15">
      <c r="A117" t="s">
        <v>226</v>
      </c>
    </row>
    <row r="118" spans="1:5" ht="15">
      <c r="A118" t="s">
        <v>227</v>
      </c>
      <c r="E118" t="s">
        <v>230</v>
      </c>
    </row>
    <row r="119" ht="15">
      <c r="A119" t="s">
        <v>228</v>
      </c>
    </row>
    <row r="120" ht="15">
      <c r="A120" t="s">
        <v>229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1"/>
  <sheetViews>
    <sheetView tabSelected="1" zoomScalePageLayoutView="0" workbookViewId="0" topLeftCell="A1">
      <pane xSplit="7" ySplit="6" topLeftCell="O7" activePane="bottomRight" state="frozen"/>
      <selection pane="topLeft" activeCell="A1" sqref="A1"/>
      <selection pane="topRight" activeCell="H1" sqref="H1"/>
      <selection pane="bottomLeft" activeCell="A6" sqref="A6"/>
      <selection pane="bottomRight" activeCell="Z1212" sqref="Z1212"/>
    </sheetView>
  </sheetViews>
  <sheetFormatPr defaultColWidth="9.140625" defaultRowHeight="15"/>
  <cols>
    <col min="1" max="1" width="6.7109375" style="0" customWidth="1"/>
    <col min="2" max="2" width="15.7109375" style="0" customWidth="1"/>
    <col min="3" max="3" width="9.140625" style="0" hidden="1" customWidth="1"/>
    <col min="4" max="4" width="18.140625" style="0" customWidth="1"/>
    <col min="5" max="5" width="33.7109375" style="0" customWidth="1"/>
    <col min="6" max="6" width="9.140625" style="0" hidden="1" customWidth="1"/>
    <col min="7" max="7" width="14.140625" style="0" customWidth="1"/>
    <col min="8" max="11" width="9.140625" style="0" hidden="1" customWidth="1"/>
    <col min="12" max="12" width="10.57421875" style="0" hidden="1" customWidth="1"/>
    <col min="13" max="14" width="9.140625" style="0" hidden="1" customWidth="1"/>
    <col min="15" max="15" width="16.140625" style="0" customWidth="1"/>
    <col min="16" max="16" width="19.28125" style="121" customWidth="1"/>
    <col min="17" max="17" width="13.8515625" style="0" hidden="1" customWidth="1"/>
    <col min="18" max="18" width="12.00390625" style="0" hidden="1" customWidth="1"/>
    <col min="19" max="19" width="13.7109375" style="0" hidden="1" customWidth="1"/>
    <col min="20" max="20" width="13.28125" style="0" hidden="1" customWidth="1"/>
    <col min="21" max="21" width="14.57421875" style="0" hidden="1" customWidth="1"/>
    <col min="22" max="22" width="13.8515625" style="0" hidden="1" customWidth="1"/>
  </cols>
  <sheetData>
    <row r="1" spans="1:22" s="1" customFormat="1" ht="45.75" customHeight="1">
      <c r="A1" s="156" t="s">
        <v>0</v>
      </c>
      <c r="B1" s="157" t="s">
        <v>1</v>
      </c>
      <c r="C1" s="158" t="s">
        <v>2</v>
      </c>
      <c r="D1" s="152" t="s">
        <v>3</v>
      </c>
      <c r="E1" s="152" t="s">
        <v>4</v>
      </c>
      <c r="F1" s="153" t="s">
        <v>5</v>
      </c>
      <c r="G1" s="155" t="s">
        <v>6</v>
      </c>
      <c r="H1" s="160" t="s">
        <v>7</v>
      </c>
      <c r="I1" s="160" t="s">
        <v>8</v>
      </c>
      <c r="J1" s="162" t="s">
        <v>9</v>
      </c>
      <c r="K1" s="162" t="s">
        <v>10</v>
      </c>
      <c r="L1" s="163" t="s">
        <v>11</v>
      </c>
      <c r="M1" s="164" t="s">
        <v>12</v>
      </c>
      <c r="N1" s="164"/>
      <c r="O1" s="165" t="s">
        <v>13</v>
      </c>
      <c r="P1" s="166" t="s">
        <v>14</v>
      </c>
      <c r="Q1" s="167" t="s">
        <v>15</v>
      </c>
      <c r="R1" s="167" t="s">
        <v>16</v>
      </c>
      <c r="S1" s="168" t="s">
        <v>17</v>
      </c>
      <c r="T1" s="161" t="s">
        <v>18</v>
      </c>
      <c r="U1" s="161" t="s">
        <v>19</v>
      </c>
      <c r="V1" s="161" t="s">
        <v>20</v>
      </c>
    </row>
    <row r="2" spans="1:23" s="3" customFormat="1" ht="54.75" customHeight="1">
      <c r="A2" s="156"/>
      <c r="B2" s="157"/>
      <c r="C2" s="159"/>
      <c r="D2" s="152"/>
      <c r="E2" s="152"/>
      <c r="F2" s="154"/>
      <c r="G2" s="155"/>
      <c r="H2" s="160"/>
      <c r="I2" s="160"/>
      <c r="J2" s="162"/>
      <c r="K2" s="162"/>
      <c r="L2" s="163"/>
      <c r="M2" s="2" t="s">
        <v>21</v>
      </c>
      <c r="N2" s="2" t="s">
        <v>22</v>
      </c>
      <c r="O2" s="165"/>
      <c r="P2" s="166"/>
      <c r="Q2" s="167"/>
      <c r="R2" s="167"/>
      <c r="S2" s="168"/>
      <c r="T2" s="161"/>
      <c r="U2" s="161"/>
      <c r="V2" s="161"/>
      <c r="W2" s="140"/>
    </row>
    <row r="3" spans="1:23" s="80" customFormat="1" ht="54.75" customHeight="1">
      <c r="A3" s="75"/>
      <c r="B3" s="76"/>
      <c r="C3" s="77"/>
      <c r="D3" s="76"/>
      <c r="E3" s="81" t="s">
        <v>195</v>
      </c>
      <c r="F3" s="77"/>
      <c r="G3" s="78"/>
      <c r="H3" s="76"/>
      <c r="I3" s="76"/>
      <c r="J3" s="76"/>
      <c r="K3" s="76"/>
      <c r="L3" s="76"/>
      <c r="M3" s="76"/>
      <c r="N3" s="76"/>
      <c r="O3" s="76"/>
      <c r="P3" s="102"/>
      <c r="Q3" s="79"/>
      <c r="R3" s="79"/>
      <c r="S3" s="79"/>
      <c r="T3" s="79"/>
      <c r="U3" s="79"/>
      <c r="V3" s="79"/>
      <c r="W3" s="101"/>
    </row>
    <row r="4" spans="1:22" ht="24">
      <c r="A4" s="4" t="s">
        <v>23</v>
      </c>
      <c r="B4" s="5" t="s">
        <v>24</v>
      </c>
      <c r="C4" s="5"/>
      <c r="D4" s="6" t="s">
        <v>25</v>
      </c>
      <c r="E4" s="6" t="s">
        <v>26</v>
      </c>
      <c r="F4" s="7" t="s">
        <v>27</v>
      </c>
      <c r="G4" s="8" t="s">
        <v>28</v>
      </c>
      <c r="H4" s="5" t="s">
        <v>29</v>
      </c>
      <c r="I4" s="5" t="s">
        <v>29</v>
      </c>
      <c r="J4" s="5" t="s">
        <v>30</v>
      </c>
      <c r="K4" s="5" t="s">
        <v>29</v>
      </c>
      <c r="L4" s="5">
        <v>1</v>
      </c>
      <c r="M4" s="5"/>
      <c r="N4" s="5"/>
      <c r="O4" s="86" t="s">
        <v>31</v>
      </c>
      <c r="P4" s="103">
        <v>10203000</v>
      </c>
      <c r="Q4" s="9">
        <v>10203000</v>
      </c>
      <c r="R4" s="9">
        <v>0</v>
      </c>
      <c r="S4" s="10">
        <v>4114212.8</v>
      </c>
      <c r="T4" s="10">
        <v>3332969.78</v>
      </c>
      <c r="U4" s="10">
        <v>3649184.78</v>
      </c>
      <c r="V4" s="10">
        <v>827415.7</v>
      </c>
    </row>
    <row r="5" spans="1:22" ht="24">
      <c r="A5" s="4" t="s">
        <v>23</v>
      </c>
      <c r="B5" s="5" t="s">
        <v>32</v>
      </c>
      <c r="C5" s="5"/>
      <c r="D5" s="5" t="s">
        <v>33</v>
      </c>
      <c r="E5" s="5" t="s">
        <v>34</v>
      </c>
      <c r="F5" s="11" t="s">
        <v>27</v>
      </c>
      <c r="G5" s="8" t="s">
        <v>28</v>
      </c>
      <c r="H5" s="5" t="s">
        <v>29</v>
      </c>
      <c r="I5" s="5" t="s">
        <v>29</v>
      </c>
      <c r="J5" s="5" t="s">
        <v>30</v>
      </c>
      <c r="K5" s="5" t="s">
        <v>35</v>
      </c>
      <c r="L5" s="5">
        <v>1</v>
      </c>
      <c r="M5" s="5">
        <v>0</v>
      </c>
      <c r="N5" s="5">
        <v>0</v>
      </c>
      <c r="O5" s="86" t="s">
        <v>31</v>
      </c>
      <c r="P5" s="103">
        <v>2812095</v>
      </c>
      <c r="Q5" s="9">
        <v>2812095</v>
      </c>
      <c r="R5" s="9">
        <v>0</v>
      </c>
      <c r="S5" s="9">
        <v>2434924.01</v>
      </c>
      <c r="T5" s="9">
        <v>1386009.6</v>
      </c>
      <c r="U5" s="9">
        <v>1861078.19</v>
      </c>
      <c r="V5" s="9">
        <v>572043.59</v>
      </c>
    </row>
    <row r="6" spans="1:22" ht="24">
      <c r="A6" s="4" t="s">
        <v>23</v>
      </c>
      <c r="B6" s="5" t="s">
        <v>36</v>
      </c>
      <c r="C6" s="5"/>
      <c r="D6" s="6" t="s">
        <v>37</v>
      </c>
      <c r="E6" s="6" t="s">
        <v>38</v>
      </c>
      <c r="F6" s="7" t="s">
        <v>27</v>
      </c>
      <c r="G6" s="8" t="s">
        <v>28</v>
      </c>
      <c r="H6" s="5" t="s">
        <v>29</v>
      </c>
      <c r="I6" s="5" t="s">
        <v>29</v>
      </c>
      <c r="J6" s="5" t="s">
        <v>39</v>
      </c>
      <c r="K6" s="5" t="s">
        <v>29</v>
      </c>
      <c r="L6" s="5">
        <v>9</v>
      </c>
      <c r="M6" s="5">
        <v>0</v>
      </c>
      <c r="N6" s="5">
        <v>1</v>
      </c>
      <c r="O6" s="86" t="s">
        <v>31</v>
      </c>
      <c r="P6" s="103">
        <v>28488778</v>
      </c>
      <c r="Q6" s="10">
        <v>28488778</v>
      </c>
      <c r="R6" s="10">
        <v>0</v>
      </c>
      <c r="S6" s="10">
        <v>6700000</v>
      </c>
      <c r="T6" s="10">
        <v>16293263.919999998</v>
      </c>
      <c r="U6" s="10">
        <v>7891283.01</v>
      </c>
      <c r="V6" s="10">
        <v>2761938.48</v>
      </c>
    </row>
    <row r="7" spans="1:22" ht="36">
      <c r="A7" s="4" t="s">
        <v>23</v>
      </c>
      <c r="B7" s="5" t="s">
        <v>36</v>
      </c>
      <c r="C7" s="5"/>
      <c r="D7" s="6" t="s">
        <v>40</v>
      </c>
      <c r="E7" s="12" t="s">
        <v>41</v>
      </c>
      <c r="F7" s="7" t="s">
        <v>27</v>
      </c>
      <c r="G7" s="8" t="s">
        <v>28</v>
      </c>
      <c r="H7" s="5" t="s">
        <v>29</v>
      </c>
      <c r="I7" s="5" t="s">
        <v>29</v>
      </c>
      <c r="J7" s="5" t="s">
        <v>39</v>
      </c>
      <c r="K7" s="5" t="s">
        <v>35</v>
      </c>
      <c r="L7" s="5">
        <v>0</v>
      </c>
      <c r="M7" s="5">
        <v>0</v>
      </c>
      <c r="N7" s="5">
        <v>0</v>
      </c>
      <c r="O7" s="87" t="s">
        <v>42</v>
      </c>
      <c r="P7" s="104">
        <v>29070000</v>
      </c>
      <c r="Q7" s="10">
        <v>29070000</v>
      </c>
      <c r="R7" s="10">
        <v>0</v>
      </c>
      <c r="S7" s="10"/>
      <c r="T7" s="10">
        <v>0</v>
      </c>
      <c r="U7" s="10">
        <v>2694767.39</v>
      </c>
      <c r="V7" s="10">
        <v>2694767.35</v>
      </c>
    </row>
    <row r="8" spans="1:22" ht="24">
      <c r="A8" s="4" t="s">
        <v>23</v>
      </c>
      <c r="B8" s="5" t="s">
        <v>43</v>
      </c>
      <c r="C8" s="5"/>
      <c r="D8" s="5" t="s">
        <v>44</v>
      </c>
      <c r="E8" s="5" t="s">
        <v>45</v>
      </c>
      <c r="F8" s="11" t="s">
        <v>27</v>
      </c>
      <c r="G8" s="8" t="s">
        <v>28</v>
      </c>
      <c r="H8" s="5" t="s">
        <v>29</v>
      </c>
      <c r="I8" s="5" t="s">
        <v>35</v>
      </c>
      <c r="J8" s="5" t="s">
        <v>30</v>
      </c>
      <c r="K8" s="5" t="s">
        <v>35</v>
      </c>
      <c r="L8" s="11">
        <v>6</v>
      </c>
      <c r="M8" s="11">
        <v>0</v>
      </c>
      <c r="N8" s="11">
        <v>0</v>
      </c>
      <c r="O8" s="87" t="s">
        <v>42</v>
      </c>
      <c r="P8" s="104">
        <v>28304832</v>
      </c>
      <c r="Q8" s="9">
        <v>24828800</v>
      </c>
      <c r="R8" s="9">
        <v>3476032</v>
      </c>
      <c r="S8" s="9">
        <v>5000000</v>
      </c>
      <c r="T8" s="9">
        <v>0</v>
      </c>
      <c r="U8" s="9">
        <v>0</v>
      </c>
      <c r="V8" s="9"/>
    </row>
    <row r="9" spans="1:22" ht="24">
      <c r="A9" s="4" t="s">
        <v>23</v>
      </c>
      <c r="B9" s="5" t="s">
        <v>43</v>
      </c>
      <c r="C9" s="5"/>
      <c r="D9" s="5" t="s">
        <v>46</v>
      </c>
      <c r="E9" s="5" t="s">
        <v>47</v>
      </c>
      <c r="F9" s="11" t="s">
        <v>27</v>
      </c>
      <c r="G9" s="8" t="s">
        <v>28</v>
      </c>
      <c r="H9" s="5" t="s">
        <v>29</v>
      </c>
      <c r="I9" s="5" t="s">
        <v>35</v>
      </c>
      <c r="J9" s="5" t="s">
        <v>30</v>
      </c>
      <c r="K9" s="5" t="s">
        <v>35</v>
      </c>
      <c r="L9" s="11">
        <v>2</v>
      </c>
      <c r="M9" s="11">
        <v>0</v>
      </c>
      <c r="N9" s="11">
        <v>0</v>
      </c>
      <c r="O9" s="86" t="s">
        <v>48</v>
      </c>
      <c r="P9" s="103">
        <v>9120000</v>
      </c>
      <c r="Q9" s="9">
        <v>5000000</v>
      </c>
      <c r="R9" s="9">
        <v>4120000</v>
      </c>
      <c r="S9" s="9">
        <v>5000000</v>
      </c>
      <c r="T9" s="9">
        <v>394736.84</v>
      </c>
      <c r="U9" s="9">
        <v>919023.51</v>
      </c>
      <c r="V9" s="9">
        <v>524286.67</v>
      </c>
    </row>
    <row r="10" spans="1:22" ht="24">
      <c r="A10" s="4" t="s">
        <v>23</v>
      </c>
      <c r="B10" s="13" t="s">
        <v>49</v>
      </c>
      <c r="C10" s="14"/>
      <c r="D10" s="8" t="s">
        <v>50</v>
      </c>
      <c r="E10" s="15" t="s">
        <v>51</v>
      </c>
      <c r="F10" s="16" t="s">
        <v>27</v>
      </c>
      <c r="G10" s="8" t="s">
        <v>28</v>
      </c>
      <c r="H10" s="17" t="s">
        <v>29</v>
      </c>
      <c r="I10" s="17" t="s">
        <v>29</v>
      </c>
      <c r="J10" s="5" t="s">
        <v>30</v>
      </c>
      <c r="K10" s="17" t="s">
        <v>35</v>
      </c>
      <c r="L10" s="17">
        <v>1</v>
      </c>
      <c r="M10" s="17">
        <v>0</v>
      </c>
      <c r="N10" s="17">
        <v>0</v>
      </c>
      <c r="O10" s="86" t="s">
        <v>31</v>
      </c>
      <c r="P10" s="105">
        <v>5898837</v>
      </c>
      <c r="Q10" s="18">
        <v>5898837</v>
      </c>
      <c r="R10" s="18"/>
      <c r="S10" s="18">
        <v>2671446.3</v>
      </c>
      <c r="T10" s="18">
        <v>2500226.06</v>
      </c>
      <c r="U10" s="19">
        <v>2500226.06</v>
      </c>
      <c r="V10" s="18">
        <v>0</v>
      </c>
    </row>
    <row r="11" spans="1:22" ht="36.75" customHeight="1">
      <c r="A11" s="4" t="s">
        <v>23</v>
      </c>
      <c r="B11" s="20" t="s">
        <v>52</v>
      </c>
      <c r="C11" s="20"/>
      <c r="D11" s="8" t="s">
        <v>53</v>
      </c>
      <c r="E11" s="20" t="s">
        <v>54</v>
      </c>
      <c r="F11" s="11" t="s">
        <v>27</v>
      </c>
      <c r="G11" s="8" t="s">
        <v>28</v>
      </c>
      <c r="H11" s="5" t="s">
        <v>29</v>
      </c>
      <c r="I11" s="5" t="s">
        <v>29</v>
      </c>
      <c r="J11" s="5" t="s">
        <v>30</v>
      </c>
      <c r="K11" s="5" t="s">
        <v>35</v>
      </c>
      <c r="L11" s="21" t="s">
        <v>55</v>
      </c>
      <c r="M11" s="21"/>
      <c r="N11" s="21"/>
      <c r="O11" s="86" t="s">
        <v>48</v>
      </c>
      <c r="P11" s="103">
        <v>29478410</v>
      </c>
      <c r="Q11" s="9">
        <v>29478410</v>
      </c>
      <c r="R11" s="9">
        <v>0</v>
      </c>
      <c r="S11" s="9">
        <v>4337371.7</v>
      </c>
      <c r="T11" s="9">
        <v>9213258.17</v>
      </c>
      <c r="U11" s="9">
        <v>8445675.04</v>
      </c>
      <c r="V11" s="9">
        <v>1589227.86</v>
      </c>
    </row>
    <row r="12" spans="1:22" ht="24">
      <c r="A12" s="4" t="s">
        <v>23</v>
      </c>
      <c r="B12" s="5" t="s">
        <v>56</v>
      </c>
      <c r="C12" s="5"/>
      <c r="D12" s="5" t="s">
        <v>57</v>
      </c>
      <c r="E12" s="5" t="s">
        <v>58</v>
      </c>
      <c r="F12" s="11" t="s">
        <v>27</v>
      </c>
      <c r="G12" s="8" t="s">
        <v>28</v>
      </c>
      <c r="H12" s="5" t="s">
        <v>29</v>
      </c>
      <c r="I12" s="5" t="s">
        <v>29</v>
      </c>
      <c r="J12" s="5" t="s">
        <v>30</v>
      </c>
      <c r="K12" s="5" t="s">
        <v>35</v>
      </c>
      <c r="L12" s="7">
        <v>2</v>
      </c>
      <c r="M12" s="11">
        <v>0</v>
      </c>
      <c r="N12" s="11">
        <v>1</v>
      </c>
      <c r="O12" s="86" t="s">
        <v>59</v>
      </c>
      <c r="P12" s="103">
        <v>6465868</v>
      </c>
      <c r="Q12" s="9">
        <v>6465868</v>
      </c>
      <c r="R12" s="9">
        <v>0</v>
      </c>
      <c r="S12" s="9">
        <v>3533934.06</v>
      </c>
      <c r="T12" s="9">
        <v>6413809.9</v>
      </c>
      <c r="U12" s="9">
        <v>0</v>
      </c>
      <c r="V12" s="9">
        <v>0</v>
      </c>
    </row>
    <row r="13" spans="1:22" ht="15">
      <c r="A13" s="4"/>
      <c r="B13" s="5"/>
      <c r="C13" s="5"/>
      <c r="D13" s="5"/>
      <c r="E13" s="133" t="s">
        <v>204</v>
      </c>
      <c r="F13" s="11"/>
      <c r="G13" s="8"/>
      <c r="H13" s="5"/>
      <c r="I13" s="5"/>
      <c r="J13" s="5"/>
      <c r="K13" s="5"/>
      <c r="L13" s="7"/>
      <c r="M13" s="11"/>
      <c r="N13" s="11"/>
      <c r="O13" s="137"/>
      <c r="P13" s="103">
        <f>P4+P5+P6+P9+P10+P11+P12</f>
        <v>92466988</v>
      </c>
      <c r="Q13" s="9"/>
      <c r="R13" s="9"/>
      <c r="S13" s="9"/>
      <c r="T13" s="9"/>
      <c r="U13" s="9"/>
      <c r="V13" s="9"/>
    </row>
    <row r="14" spans="1:22" ht="15">
      <c r="A14" s="4"/>
      <c r="B14" s="5"/>
      <c r="C14" s="5"/>
      <c r="D14" s="5"/>
      <c r="E14" s="87" t="s">
        <v>205</v>
      </c>
      <c r="F14" s="11"/>
      <c r="G14" s="8"/>
      <c r="H14" s="5"/>
      <c r="I14" s="5"/>
      <c r="J14" s="5"/>
      <c r="K14" s="5"/>
      <c r="L14" s="7"/>
      <c r="M14" s="11"/>
      <c r="N14" s="11"/>
      <c r="O14" s="8"/>
      <c r="P14" s="138">
        <f>P7+P8</f>
        <v>57374832</v>
      </c>
      <c r="Q14" s="9"/>
      <c r="R14" s="9"/>
      <c r="S14" s="9"/>
      <c r="T14" s="9"/>
      <c r="U14" s="9"/>
      <c r="V14" s="9"/>
    </row>
    <row r="15" spans="1:22" ht="15">
      <c r="A15" s="4"/>
      <c r="B15" s="5"/>
      <c r="C15" s="5"/>
      <c r="D15" s="5"/>
      <c r="E15" s="135" t="s">
        <v>202</v>
      </c>
      <c r="F15" s="11"/>
      <c r="G15" s="8"/>
      <c r="H15" s="5"/>
      <c r="I15" s="5"/>
      <c r="J15" s="5"/>
      <c r="K15" s="5"/>
      <c r="L15" s="7"/>
      <c r="M15" s="11"/>
      <c r="N15" s="11"/>
      <c r="O15" s="8"/>
      <c r="P15" s="139">
        <f>P13+P14</f>
        <v>149841820</v>
      </c>
      <c r="Q15" s="9"/>
      <c r="R15" s="9"/>
      <c r="S15" s="9"/>
      <c r="T15" s="9"/>
      <c r="U15" s="9"/>
      <c r="V15" s="9"/>
    </row>
    <row r="16" spans="1:22" ht="15">
      <c r="A16" s="4"/>
      <c r="B16" s="5"/>
      <c r="C16" s="5"/>
      <c r="D16" s="5"/>
      <c r="E16" s="5"/>
      <c r="F16" s="11"/>
      <c r="G16" s="8"/>
      <c r="H16" s="5"/>
      <c r="I16" s="5"/>
      <c r="J16" s="5"/>
      <c r="K16" s="5"/>
      <c r="L16" s="7"/>
      <c r="M16" s="11"/>
      <c r="N16" s="11"/>
      <c r="O16" s="8"/>
      <c r="P16" s="106"/>
      <c r="Q16" s="9"/>
      <c r="R16" s="9"/>
      <c r="S16" s="9"/>
      <c r="T16" s="9"/>
      <c r="U16" s="9"/>
      <c r="V16" s="9"/>
    </row>
    <row r="17" spans="1:22" ht="15.75">
      <c r="A17" s="4"/>
      <c r="B17" s="5"/>
      <c r="C17" s="5"/>
      <c r="D17" s="5"/>
      <c r="E17" s="82" t="s">
        <v>196</v>
      </c>
      <c r="F17" s="11"/>
      <c r="G17" s="8"/>
      <c r="H17" s="5"/>
      <c r="I17" s="5"/>
      <c r="J17" s="5"/>
      <c r="K17" s="5"/>
      <c r="L17" s="7"/>
      <c r="M17" s="11"/>
      <c r="N17" s="11"/>
      <c r="O17" s="8"/>
      <c r="P17" s="106"/>
      <c r="Q17" s="9"/>
      <c r="R17" s="9"/>
      <c r="S17" s="9"/>
      <c r="T17" s="9"/>
      <c r="U17" s="9"/>
      <c r="V17" s="9"/>
    </row>
    <row r="18" spans="1:22" ht="24">
      <c r="A18" s="22" t="s">
        <v>60</v>
      </c>
      <c r="B18" s="23" t="s">
        <v>61</v>
      </c>
      <c r="C18" s="23">
        <v>12</v>
      </c>
      <c r="D18" s="23" t="s">
        <v>62</v>
      </c>
      <c r="E18" s="5" t="s">
        <v>63</v>
      </c>
      <c r="F18" s="23" t="s">
        <v>27</v>
      </c>
      <c r="G18" s="23" t="s">
        <v>28</v>
      </c>
      <c r="H18" s="23" t="s">
        <v>35</v>
      </c>
      <c r="I18" s="23" t="s">
        <v>35</v>
      </c>
      <c r="J18" s="23" t="s">
        <v>64</v>
      </c>
      <c r="K18" s="23" t="s">
        <v>35</v>
      </c>
      <c r="L18" s="23"/>
      <c r="M18" s="23"/>
      <c r="N18" s="23"/>
      <c r="O18" s="87" t="s">
        <v>42</v>
      </c>
      <c r="P18" s="107"/>
      <c r="Q18" s="18"/>
      <c r="R18" s="18">
        <v>0</v>
      </c>
      <c r="S18" s="18"/>
      <c r="T18" s="18">
        <v>0</v>
      </c>
      <c r="U18" s="18">
        <v>0</v>
      </c>
      <c r="V18" s="18">
        <v>0</v>
      </c>
    </row>
    <row r="19" spans="1:22" ht="24">
      <c r="A19" s="22" t="s">
        <v>60</v>
      </c>
      <c r="B19" s="23" t="s">
        <v>61</v>
      </c>
      <c r="C19" s="23">
        <v>6</v>
      </c>
      <c r="D19" s="23" t="s">
        <v>65</v>
      </c>
      <c r="E19" s="5" t="s">
        <v>66</v>
      </c>
      <c r="F19" s="23" t="s">
        <v>27</v>
      </c>
      <c r="G19" s="23" t="s">
        <v>28</v>
      </c>
      <c r="H19" s="23" t="s">
        <v>35</v>
      </c>
      <c r="I19" s="23" t="s">
        <v>35</v>
      </c>
      <c r="J19" s="23" t="s">
        <v>64</v>
      </c>
      <c r="K19" s="23" t="s">
        <v>35</v>
      </c>
      <c r="L19" s="23"/>
      <c r="M19" s="23"/>
      <c r="N19" s="23"/>
      <c r="O19" s="86" t="s">
        <v>31</v>
      </c>
      <c r="P19" s="105">
        <v>7311616</v>
      </c>
      <c r="Q19" s="18">
        <v>7311616</v>
      </c>
      <c r="R19" s="18">
        <v>0</v>
      </c>
      <c r="S19" s="18">
        <v>6016943.16</v>
      </c>
      <c r="T19" s="18">
        <v>713868.44</v>
      </c>
      <c r="U19" s="18">
        <v>3099132.75</v>
      </c>
      <c r="V19" s="18">
        <v>784731.76</v>
      </c>
    </row>
    <row r="20" spans="1:22" ht="24">
      <c r="A20" s="22" t="s">
        <v>60</v>
      </c>
      <c r="B20" s="23" t="s">
        <v>61</v>
      </c>
      <c r="C20" s="23"/>
      <c r="D20" s="23" t="s">
        <v>67</v>
      </c>
      <c r="E20" s="5" t="s">
        <v>68</v>
      </c>
      <c r="F20" s="23" t="s">
        <v>27</v>
      </c>
      <c r="G20" s="23" t="s">
        <v>28</v>
      </c>
      <c r="H20" s="23" t="s">
        <v>35</v>
      </c>
      <c r="I20" s="23" t="s">
        <v>35</v>
      </c>
      <c r="J20" s="23" t="s">
        <v>69</v>
      </c>
      <c r="K20" s="23" t="s">
        <v>35</v>
      </c>
      <c r="L20" s="23"/>
      <c r="M20" s="23"/>
      <c r="N20" s="23"/>
      <c r="O20" s="87" t="s">
        <v>42</v>
      </c>
      <c r="P20" s="107">
        <v>24000000</v>
      </c>
      <c r="Q20" s="18">
        <v>24000000</v>
      </c>
      <c r="R20" s="18">
        <v>0</v>
      </c>
      <c r="S20" s="18">
        <v>500000</v>
      </c>
      <c r="T20" s="18">
        <v>0</v>
      </c>
      <c r="U20" s="18">
        <v>0</v>
      </c>
      <c r="V20" s="18">
        <v>0</v>
      </c>
    </row>
    <row r="21" spans="1:22" ht="36">
      <c r="A21" s="22" t="s">
        <v>60</v>
      </c>
      <c r="B21" s="23" t="s">
        <v>61</v>
      </c>
      <c r="C21" s="23">
        <v>25</v>
      </c>
      <c r="D21" s="23" t="s">
        <v>70</v>
      </c>
      <c r="E21" s="5" t="s">
        <v>71</v>
      </c>
      <c r="F21" s="23" t="s">
        <v>27</v>
      </c>
      <c r="G21" s="23" t="s">
        <v>28</v>
      </c>
      <c r="H21" s="23" t="s">
        <v>35</v>
      </c>
      <c r="I21" s="23" t="s">
        <v>35</v>
      </c>
      <c r="J21" s="23" t="s">
        <v>69</v>
      </c>
      <c r="K21" s="23" t="s">
        <v>35</v>
      </c>
      <c r="L21" s="23"/>
      <c r="M21" s="23"/>
      <c r="N21" s="23"/>
      <c r="O21" s="86" t="s">
        <v>31</v>
      </c>
      <c r="P21" s="105">
        <v>11677020.51</v>
      </c>
      <c r="Q21" s="18">
        <v>11677020.51</v>
      </c>
      <c r="R21" s="18">
        <v>0</v>
      </c>
      <c r="S21" s="18">
        <v>11677020.51</v>
      </c>
      <c r="T21" s="18">
        <v>375861.34</v>
      </c>
      <c r="U21" s="18">
        <v>2269948.44</v>
      </c>
      <c r="V21" s="18">
        <v>984488.72</v>
      </c>
    </row>
    <row r="22" spans="1:22" ht="15">
      <c r="A22" s="22"/>
      <c r="B22" s="23"/>
      <c r="C22" s="23"/>
      <c r="D22" s="23"/>
      <c r="E22" s="87" t="s">
        <v>205</v>
      </c>
      <c r="F22" s="23"/>
      <c r="G22" s="23"/>
      <c r="H22" s="23"/>
      <c r="I22" s="23"/>
      <c r="J22" s="23"/>
      <c r="K22" s="23"/>
      <c r="L22" s="23"/>
      <c r="M22" s="23"/>
      <c r="N22" s="23"/>
      <c r="O22" s="8"/>
      <c r="P22" s="107">
        <f>P20</f>
        <v>24000000</v>
      </c>
      <c r="Q22" s="18"/>
      <c r="R22" s="18"/>
      <c r="S22" s="18"/>
      <c r="T22" s="18"/>
      <c r="U22" s="18"/>
      <c r="V22" s="18"/>
    </row>
    <row r="23" spans="1:22" ht="15">
      <c r="A23" s="22"/>
      <c r="B23" s="23"/>
      <c r="C23" s="23"/>
      <c r="D23" s="23"/>
      <c r="E23" s="133" t="s">
        <v>204</v>
      </c>
      <c r="F23" s="23"/>
      <c r="G23" s="23"/>
      <c r="H23" s="23"/>
      <c r="I23" s="23"/>
      <c r="J23" s="23"/>
      <c r="K23" s="23"/>
      <c r="L23" s="23"/>
      <c r="M23" s="23"/>
      <c r="N23" s="23"/>
      <c r="O23" s="8"/>
      <c r="P23" s="105">
        <f>P19+P21</f>
        <v>18988636.509999998</v>
      </c>
      <c r="Q23" s="18"/>
      <c r="R23" s="18"/>
      <c r="S23" s="18"/>
      <c r="T23" s="18"/>
      <c r="U23" s="18"/>
      <c r="V23" s="18"/>
    </row>
    <row r="24" spans="1:22" ht="15">
      <c r="A24" s="22"/>
      <c r="B24" s="23"/>
      <c r="C24" s="23"/>
      <c r="D24" s="23"/>
      <c r="E24" s="135" t="s">
        <v>202</v>
      </c>
      <c r="F24" s="23"/>
      <c r="G24" s="23"/>
      <c r="H24" s="23"/>
      <c r="I24" s="23"/>
      <c r="J24" s="23"/>
      <c r="K24" s="23"/>
      <c r="L24" s="23"/>
      <c r="M24" s="23"/>
      <c r="N24" s="23"/>
      <c r="O24" s="8"/>
      <c r="P24" s="136">
        <f>P22+P23</f>
        <v>42988636.51</v>
      </c>
      <c r="Q24" s="18"/>
      <c r="R24" s="18"/>
      <c r="S24" s="18"/>
      <c r="T24" s="18"/>
      <c r="U24" s="18"/>
      <c r="V24" s="18"/>
    </row>
    <row r="25" spans="1:22" ht="15">
      <c r="A25" s="22"/>
      <c r="B25" s="23"/>
      <c r="C25" s="23"/>
      <c r="D25" s="23"/>
      <c r="E25" s="5"/>
      <c r="F25" s="23"/>
      <c r="G25" s="23"/>
      <c r="H25" s="23"/>
      <c r="I25" s="23"/>
      <c r="J25" s="23"/>
      <c r="K25" s="23"/>
      <c r="L25" s="23"/>
      <c r="M25" s="23"/>
      <c r="N25" s="23"/>
      <c r="O25" s="8"/>
      <c r="P25" s="108"/>
      <c r="Q25" s="18"/>
      <c r="R25" s="18"/>
      <c r="S25" s="18"/>
      <c r="T25" s="18"/>
      <c r="U25" s="18"/>
      <c r="V25" s="18"/>
    </row>
    <row r="26" spans="1:22" ht="15.75">
      <c r="A26" s="22"/>
      <c r="B26" s="23"/>
      <c r="C26" s="23"/>
      <c r="D26" s="23"/>
      <c r="E26" s="83" t="s">
        <v>197</v>
      </c>
      <c r="F26" s="23"/>
      <c r="G26" s="23"/>
      <c r="H26" s="23"/>
      <c r="I26" s="23"/>
      <c r="J26" s="23"/>
      <c r="K26" s="23"/>
      <c r="L26" s="23"/>
      <c r="M26" s="23"/>
      <c r="N26" s="23"/>
      <c r="O26" s="8"/>
      <c r="P26" s="108"/>
      <c r="Q26" s="18"/>
      <c r="R26" s="18"/>
      <c r="S26" s="18"/>
      <c r="T26" s="18"/>
      <c r="U26" s="18"/>
      <c r="V26" s="18"/>
    </row>
    <row r="27" spans="1:22" ht="15">
      <c r="A27" s="22" t="s">
        <v>72</v>
      </c>
      <c r="B27" s="39" t="s">
        <v>73</v>
      </c>
      <c r="C27" s="25">
        <v>32</v>
      </c>
      <c r="D27" s="26" t="s">
        <v>74</v>
      </c>
      <c r="E27" s="26" t="s">
        <v>75</v>
      </c>
      <c r="F27" s="27" t="s">
        <v>27</v>
      </c>
      <c r="G27" s="27" t="s">
        <v>28</v>
      </c>
      <c r="H27" s="27" t="s">
        <v>35</v>
      </c>
      <c r="I27" s="27" t="s">
        <v>76</v>
      </c>
      <c r="J27" s="28" t="s">
        <v>77</v>
      </c>
      <c r="K27" s="27" t="s">
        <v>76</v>
      </c>
      <c r="L27" s="25">
        <v>1</v>
      </c>
      <c r="M27" s="25">
        <v>0</v>
      </c>
      <c r="N27" s="25">
        <v>0</v>
      </c>
      <c r="O27" s="88" t="s">
        <v>78</v>
      </c>
      <c r="P27" s="109">
        <v>5000000</v>
      </c>
      <c r="Q27" s="29">
        <v>5000000</v>
      </c>
      <c r="R27" s="29">
        <v>0</v>
      </c>
      <c r="S27" s="29">
        <v>5000000</v>
      </c>
      <c r="T27" s="29">
        <v>0</v>
      </c>
      <c r="U27" s="29">
        <v>0</v>
      </c>
      <c r="V27" s="30">
        <v>370859.86</v>
      </c>
    </row>
    <row r="28" spans="1:22" ht="15">
      <c r="A28" s="22" t="s">
        <v>72</v>
      </c>
      <c r="B28" s="39" t="s">
        <v>73</v>
      </c>
      <c r="C28" s="31">
        <v>8</v>
      </c>
      <c r="D28" s="32" t="s">
        <v>79</v>
      </c>
      <c r="E28" s="32" t="s">
        <v>80</v>
      </c>
      <c r="F28" s="33" t="s">
        <v>27</v>
      </c>
      <c r="G28" s="27" t="s">
        <v>28</v>
      </c>
      <c r="H28" s="33" t="s">
        <v>81</v>
      </c>
      <c r="I28" s="33" t="s">
        <v>76</v>
      </c>
      <c r="J28" s="23" t="s">
        <v>77</v>
      </c>
      <c r="K28" s="33" t="s">
        <v>76</v>
      </c>
      <c r="L28" s="31">
        <v>1</v>
      </c>
      <c r="M28" s="31">
        <v>0</v>
      </c>
      <c r="N28" s="31">
        <v>0</v>
      </c>
      <c r="O28" s="88" t="s">
        <v>78</v>
      </c>
      <c r="P28" s="109">
        <v>5000000</v>
      </c>
      <c r="Q28" s="19">
        <v>5000000</v>
      </c>
      <c r="R28" s="19">
        <v>0</v>
      </c>
      <c r="S28" s="19">
        <v>5000000</v>
      </c>
      <c r="T28" s="19">
        <v>0</v>
      </c>
      <c r="U28" s="19">
        <v>0</v>
      </c>
      <c r="V28" s="18">
        <v>226028.48</v>
      </c>
    </row>
    <row r="29" spans="1:22" ht="15">
      <c r="A29" s="22" t="s">
        <v>72</v>
      </c>
      <c r="B29" s="39" t="s">
        <v>73</v>
      </c>
      <c r="C29" s="31">
        <v>21</v>
      </c>
      <c r="D29" s="34" t="s">
        <v>82</v>
      </c>
      <c r="E29" s="35" t="s">
        <v>83</v>
      </c>
      <c r="F29" s="33" t="s">
        <v>27</v>
      </c>
      <c r="G29" s="27" t="s">
        <v>28</v>
      </c>
      <c r="H29" s="33" t="s">
        <v>81</v>
      </c>
      <c r="I29" s="33" t="s">
        <v>76</v>
      </c>
      <c r="J29" s="33" t="s">
        <v>77</v>
      </c>
      <c r="K29" s="33" t="s">
        <v>76</v>
      </c>
      <c r="L29" s="31">
        <v>1</v>
      </c>
      <c r="M29" s="31">
        <v>1</v>
      </c>
      <c r="N29" s="31">
        <v>1</v>
      </c>
      <c r="O29" s="89" t="s">
        <v>59</v>
      </c>
      <c r="P29" s="105">
        <v>3708526</v>
      </c>
      <c r="Q29" s="36">
        <v>3708526</v>
      </c>
      <c r="R29" s="19">
        <v>0</v>
      </c>
      <c r="S29" s="19">
        <v>600000</v>
      </c>
      <c r="T29" s="19">
        <v>2437397.63</v>
      </c>
      <c r="U29" s="37">
        <v>428503.54</v>
      </c>
      <c r="V29" s="18"/>
    </row>
    <row r="30" spans="1:22" ht="15">
      <c r="A30" s="22" t="s">
        <v>72</v>
      </c>
      <c r="B30" s="39" t="s">
        <v>73</v>
      </c>
      <c r="C30" s="34"/>
      <c r="D30" s="34" t="s">
        <v>84</v>
      </c>
      <c r="E30" s="34" t="s">
        <v>85</v>
      </c>
      <c r="F30" s="34" t="s">
        <v>27</v>
      </c>
      <c r="G30" s="27" t="s">
        <v>28</v>
      </c>
      <c r="H30" s="34" t="s">
        <v>86</v>
      </c>
      <c r="I30" s="34" t="s">
        <v>86</v>
      </c>
      <c r="J30" s="34" t="s">
        <v>87</v>
      </c>
      <c r="K30" s="34" t="s">
        <v>88</v>
      </c>
      <c r="L30" s="34">
        <v>1</v>
      </c>
      <c r="M30" s="34">
        <v>1</v>
      </c>
      <c r="N30" s="34">
        <v>1</v>
      </c>
      <c r="O30" s="90" t="s">
        <v>59</v>
      </c>
      <c r="P30" s="105">
        <v>1529361</v>
      </c>
      <c r="Q30" s="38">
        <v>1529361</v>
      </c>
      <c r="R30" s="38">
        <v>0</v>
      </c>
      <c r="S30" s="38">
        <v>86795.4700000002</v>
      </c>
      <c r="T30" s="19">
        <v>1442565.5299999998</v>
      </c>
      <c r="U30" s="38">
        <v>233869.27</v>
      </c>
      <c r="V30" s="38">
        <v>233869.27</v>
      </c>
    </row>
    <row r="31" spans="1:22" ht="15">
      <c r="A31" s="22" t="s">
        <v>72</v>
      </c>
      <c r="B31" s="39" t="s">
        <v>89</v>
      </c>
      <c r="C31" s="39">
        <v>8</v>
      </c>
      <c r="D31" s="39" t="s">
        <v>90</v>
      </c>
      <c r="E31" s="40" t="s">
        <v>91</v>
      </c>
      <c r="F31" s="39" t="s">
        <v>27</v>
      </c>
      <c r="G31" s="27" t="s">
        <v>28</v>
      </c>
      <c r="H31" s="39" t="s">
        <v>29</v>
      </c>
      <c r="I31" s="39" t="s">
        <v>29</v>
      </c>
      <c r="J31" s="39" t="s">
        <v>92</v>
      </c>
      <c r="K31" s="39" t="s">
        <v>29</v>
      </c>
      <c r="L31" s="39">
        <v>1</v>
      </c>
      <c r="M31" s="39">
        <v>1</v>
      </c>
      <c r="N31" s="39">
        <v>0</v>
      </c>
      <c r="O31" s="91" t="s">
        <v>93</v>
      </c>
      <c r="P31" s="105">
        <v>2300000</v>
      </c>
      <c r="Q31" s="41">
        <v>2300000</v>
      </c>
      <c r="R31" s="41">
        <v>0</v>
      </c>
      <c r="S31" s="41">
        <v>0</v>
      </c>
      <c r="T31" s="41">
        <v>2048411.45</v>
      </c>
      <c r="U31" s="41">
        <v>0</v>
      </c>
      <c r="V31" s="41"/>
    </row>
    <row r="32" spans="1:22" ht="36.75">
      <c r="A32" s="22" t="s">
        <v>72</v>
      </c>
      <c r="B32" s="39" t="s">
        <v>89</v>
      </c>
      <c r="C32" s="39">
        <v>8</v>
      </c>
      <c r="D32" s="39">
        <v>189294</v>
      </c>
      <c r="E32" s="40" t="s">
        <v>94</v>
      </c>
      <c r="F32" s="39" t="s">
        <v>27</v>
      </c>
      <c r="G32" s="27" t="s">
        <v>28</v>
      </c>
      <c r="H32" s="39" t="s">
        <v>29</v>
      </c>
      <c r="I32" s="39" t="s">
        <v>29</v>
      </c>
      <c r="J32" s="39" t="s">
        <v>92</v>
      </c>
      <c r="K32" s="39" t="s">
        <v>29</v>
      </c>
      <c r="L32" s="39">
        <v>1</v>
      </c>
      <c r="M32" s="39">
        <v>1</v>
      </c>
      <c r="N32" s="39">
        <v>0</v>
      </c>
      <c r="O32" s="91" t="s">
        <v>59</v>
      </c>
      <c r="P32" s="105">
        <v>2000000</v>
      </c>
      <c r="Q32" s="41">
        <v>2000000</v>
      </c>
      <c r="R32" s="41">
        <v>0</v>
      </c>
      <c r="S32" s="41">
        <v>7558630</v>
      </c>
      <c r="T32" s="41">
        <v>0</v>
      </c>
      <c r="U32" s="41">
        <v>537931.04</v>
      </c>
      <c r="V32" s="41">
        <v>537931.04</v>
      </c>
    </row>
    <row r="33" spans="1:22" ht="24.75">
      <c r="A33" s="22" t="s">
        <v>72</v>
      </c>
      <c r="B33" s="39" t="s">
        <v>95</v>
      </c>
      <c r="C33" s="39">
        <v>20</v>
      </c>
      <c r="D33" s="39" t="s">
        <v>96</v>
      </c>
      <c r="E33" s="40" t="s">
        <v>97</v>
      </c>
      <c r="F33" s="39" t="s">
        <v>98</v>
      </c>
      <c r="G33" s="39" t="s">
        <v>28</v>
      </c>
      <c r="H33" s="39" t="s">
        <v>29</v>
      </c>
      <c r="I33" s="39" t="s">
        <v>29</v>
      </c>
      <c r="J33" s="39" t="s">
        <v>92</v>
      </c>
      <c r="K33" s="39" t="s">
        <v>99</v>
      </c>
      <c r="L33" s="39">
        <v>1</v>
      </c>
      <c r="M33" s="39">
        <v>0</v>
      </c>
      <c r="N33" s="39">
        <v>1</v>
      </c>
      <c r="O33" s="92" t="s">
        <v>42</v>
      </c>
      <c r="P33" s="107">
        <v>5000000</v>
      </c>
      <c r="Q33" s="41">
        <v>4965800</v>
      </c>
      <c r="R33" s="41">
        <v>34200</v>
      </c>
      <c r="S33" s="41">
        <v>4000000</v>
      </c>
      <c r="T33" s="41">
        <v>0</v>
      </c>
      <c r="U33" s="41">
        <v>158435.47</v>
      </c>
      <c r="V33" s="41">
        <v>0</v>
      </c>
    </row>
    <row r="34" spans="1:22" ht="15">
      <c r="A34" s="22" t="s">
        <v>72</v>
      </c>
      <c r="B34" s="39" t="s">
        <v>100</v>
      </c>
      <c r="C34" s="39">
        <v>12</v>
      </c>
      <c r="D34" s="39" t="s">
        <v>101</v>
      </c>
      <c r="E34" s="40" t="s">
        <v>102</v>
      </c>
      <c r="F34" s="39" t="s">
        <v>103</v>
      </c>
      <c r="G34" s="27" t="s">
        <v>28</v>
      </c>
      <c r="H34" s="39" t="s">
        <v>104</v>
      </c>
      <c r="I34" s="39" t="s">
        <v>104</v>
      </c>
      <c r="J34" s="39" t="s">
        <v>69</v>
      </c>
      <c r="K34" s="39" t="s">
        <v>105</v>
      </c>
      <c r="L34" s="39"/>
      <c r="M34" s="39"/>
      <c r="N34" s="39"/>
      <c r="O34" s="91" t="s">
        <v>59</v>
      </c>
      <c r="P34" s="105">
        <v>2500000</v>
      </c>
      <c r="Q34" s="41">
        <v>2500000</v>
      </c>
      <c r="R34" s="41"/>
      <c r="S34" s="41">
        <v>0</v>
      </c>
      <c r="T34" s="41">
        <v>2500000</v>
      </c>
      <c r="U34" s="41">
        <v>0</v>
      </c>
      <c r="V34" s="41"/>
    </row>
    <row r="35" spans="1:22" ht="15">
      <c r="A35" s="22" t="s">
        <v>72</v>
      </c>
      <c r="B35" s="39" t="s">
        <v>100</v>
      </c>
      <c r="C35" s="39">
        <v>13</v>
      </c>
      <c r="D35" s="39" t="s">
        <v>106</v>
      </c>
      <c r="E35" s="40" t="s">
        <v>107</v>
      </c>
      <c r="F35" s="39" t="s">
        <v>103</v>
      </c>
      <c r="G35" s="27" t="s">
        <v>28</v>
      </c>
      <c r="H35" s="39" t="s">
        <v>104</v>
      </c>
      <c r="I35" s="39" t="s">
        <v>104</v>
      </c>
      <c r="J35" s="39" t="s">
        <v>69</v>
      </c>
      <c r="K35" s="39" t="s">
        <v>105</v>
      </c>
      <c r="L35" s="39"/>
      <c r="M35" s="39"/>
      <c r="N35" s="39"/>
      <c r="O35" s="91" t="s">
        <v>59</v>
      </c>
      <c r="P35" s="105">
        <v>5600000</v>
      </c>
      <c r="Q35" s="41">
        <v>5600000</v>
      </c>
      <c r="R35" s="41"/>
      <c r="S35" s="41">
        <v>5400773.17</v>
      </c>
      <c r="T35" s="41">
        <v>199226.83</v>
      </c>
      <c r="U35" s="41">
        <v>515421.22</v>
      </c>
      <c r="V35" s="41">
        <v>139779.93</v>
      </c>
    </row>
    <row r="36" spans="1:22" ht="15">
      <c r="A36" s="22" t="s">
        <v>72</v>
      </c>
      <c r="B36" s="39" t="s">
        <v>100</v>
      </c>
      <c r="C36" s="39" t="s">
        <v>108</v>
      </c>
      <c r="D36" s="39" t="s">
        <v>109</v>
      </c>
      <c r="E36" s="40" t="s">
        <v>110</v>
      </c>
      <c r="F36" s="39" t="s">
        <v>103</v>
      </c>
      <c r="G36" s="27" t="s">
        <v>28</v>
      </c>
      <c r="H36" s="39" t="s">
        <v>104</v>
      </c>
      <c r="I36" s="39" t="s">
        <v>104</v>
      </c>
      <c r="J36" s="39" t="s">
        <v>69</v>
      </c>
      <c r="K36" s="39" t="s">
        <v>105</v>
      </c>
      <c r="L36" s="39"/>
      <c r="M36" s="39"/>
      <c r="N36" s="39"/>
      <c r="O36" s="91" t="s">
        <v>59</v>
      </c>
      <c r="P36" s="105">
        <v>3499999.92</v>
      </c>
      <c r="Q36" s="41">
        <v>3499999.92</v>
      </c>
      <c r="R36" s="41"/>
      <c r="S36" s="41">
        <v>3301641.09</v>
      </c>
      <c r="T36" s="41">
        <v>198358.83</v>
      </c>
      <c r="U36" s="41">
        <v>660189.96</v>
      </c>
      <c r="V36" s="41">
        <v>435966.18</v>
      </c>
    </row>
    <row r="37" spans="1:22" ht="15">
      <c r="A37" s="22" t="s">
        <v>72</v>
      </c>
      <c r="B37" s="39" t="s">
        <v>111</v>
      </c>
      <c r="C37" s="39">
        <v>19</v>
      </c>
      <c r="D37" s="39" t="s">
        <v>112</v>
      </c>
      <c r="E37" s="40" t="s">
        <v>113</v>
      </c>
      <c r="F37" s="39" t="s">
        <v>103</v>
      </c>
      <c r="G37" s="27" t="s">
        <v>28</v>
      </c>
      <c r="H37" s="39" t="s">
        <v>76</v>
      </c>
      <c r="I37" s="39" t="s">
        <v>114</v>
      </c>
      <c r="J37" s="39" t="s">
        <v>92</v>
      </c>
      <c r="K37" s="39" t="s">
        <v>115</v>
      </c>
      <c r="L37" s="39"/>
      <c r="M37" s="39"/>
      <c r="N37" s="39">
        <v>0</v>
      </c>
      <c r="O37" s="91" t="s">
        <v>59</v>
      </c>
      <c r="P37" s="105">
        <v>1360000</v>
      </c>
      <c r="Q37" s="41">
        <v>1360000</v>
      </c>
      <c r="R37" s="41">
        <v>0</v>
      </c>
      <c r="S37" s="41">
        <v>206654.08000000007</v>
      </c>
      <c r="T37" s="41">
        <v>1153345.92</v>
      </c>
      <c r="U37" s="41">
        <v>206654.08000000007</v>
      </c>
      <c r="V37" s="41"/>
    </row>
    <row r="38" spans="1:22" ht="15">
      <c r="A38" s="22" t="s">
        <v>72</v>
      </c>
      <c r="B38" s="39" t="s">
        <v>111</v>
      </c>
      <c r="C38" s="39">
        <v>18</v>
      </c>
      <c r="D38" s="39" t="s">
        <v>116</v>
      </c>
      <c r="E38" s="40" t="s">
        <v>117</v>
      </c>
      <c r="F38" s="39" t="s">
        <v>103</v>
      </c>
      <c r="G38" s="27" t="s">
        <v>28</v>
      </c>
      <c r="H38" s="39" t="s">
        <v>76</v>
      </c>
      <c r="I38" s="39" t="s">
        <v>114</v>
      </c>
      <c r="J38" s="39" t="s">
        <v>92</v>
      </c>
      <c r="K38" s="39" t="s">
        <v>115</v>
      </c>
      <c r="L38" s="39"/>
      <c r="M38" s="39"/>
      <c r="N38" s="39">
        <v>0</v>
      </c>
      <c r="O38" s="91" t="s">
        <v>59</v>
      </c>
      <c r="P38" s="105">
        <v>2871791</v>
      </c>
      <c r="Q38" s="41">
        <v>2871791</v>
      </c>
      <c r="R38" s="41">
        <v>0</v>
      </c>
      <c r="S38" s="41">
        <v>332045.32999999996</v>
      </c>
      <c r="T38" s="41">
        <v>2475214.9</v>
      </c>
      <c r="U38" s="41">
        <v>359490.89999999997</v>
      </c>
      <c r="V38" s="41"/>
    </row>
    <row r="39" spans="1:22" ht="15">
      <c r="A39" s="22" t="s">
        <v>72</v>
      </c>
      <c r="B39" s="39" t="s">
        <v>111</v>
      </c>
      <c r="C39" s="39">
        <v>22</v>
      </c>
      <c r="D39" s="39" t="s">
        <v>118</v>
      </c>
      <c r="E39" s="40" t="s">
        <v>119</v>
      </c>
      <c r="F39" s="39" t="s">
        <v>103</v>
      </c>
      <c r="G39" s="27" t="s">
        <v>28</v>
      </c>
      <c r="H39" s="39" t="s">
        <v>76</v>
      </c>
      <c r="I39" s="39" t="s">
        <v>114</v>
      </c>
      <c r="J39" s="39" t="s">
        <v>92</v>
      </c>
      <c r="K39" s="39" t="s">
        <v>115</v>
      </c>
      <c r="L39" s="39"/>
      <c r="M39" s="39"/>
      <c r="N39" s="39">
        <v>0</v>
      </c>
      <c r="O39" s="91" t="s">
        <v>59</v>
      </c>
      <c r="P39" s="105">
        <v>2977059</v>
      </c>
      <c r="Q39" s="41">
        <v>2977059</v>
      </c>
      <c r="R39" s="41">
        <v>0</v>
      </c>
      <c r="S39" s="41">
        <v>356742.59</v>
      </c>
      <c r="T39" s="41">
        <v>2731992.08</v>
      </c>
      <c r="U39" s="41">
        <v>73436</v>
      </c>
      <c r="V39" s="41"/>
    </row>
    <row r="40" spans="1:22" ht="15">
      <c r="A40" s="22"/>
      <c r="B40" s="39"/>
      <c r="C40" s="39"/>
      <c r="D40" s="39"/>
      <c r="E40" s="132" t="s">
        <v>206</v>
      </c>
      <c r="F40" s="39"/>
      <c r="G40" s="27"/>
      <c r="H40" s="39"/>
      <c r="I40" s="39"/>
      <c r="J40" s="39"/>
      <c r="K40" s="39"/>
      <c r="L40" s="39"/>
      <c r="M40" s="39"/>
      <c r="N40" s="39"/>
      <c r="O40" s="39"/>
      <c r="P40" s="111">
        <f>P27+P28</f>
        <v>10000000</v>
      </c>
      <c r="Q40" s="41"/>
      <c r="R40" s="41"/>
      <c r="S40" s="41"/>
      <c r="T40" s="41"/>
      <c r="U40" s="41"/>
      <c r="V40" s="41"/>
    </row>
    <row r="41" spans="1:22" ht="15">
      <c r="A41" s="22"/>
      <c r="B41" s="39"/>
      <c r="C41" s="39"/>
      <c r="D41" s="39"/>
      <c r="E41" s="133" t="s">
        <v>207</v>
      </c>
      <c r="F41" s="39"/>
      <c r="G41" s="27"/>
      <c r="H41" s="39"/>
      <c r="I41" s="39"/>
      <c r="J41" s="39"/>
      <c r="K41" s="39"/>
      <c r="L41" s="39"/>
      <c r="M41" s="39"/>
      <c r="N41" s="39"/>
      <c r="O41" s="39"/>
      <c r="P41" s="105">
        <f>P29+P30+P31+P32+P34+P35+P36+P37+P38+P39</f>
        <v>28346736.92</v>
      </c>
      <c r="Q41" s="41"/>
      <c r="R41" s="41"/>
      <c r="S41" s="41"/>
      <c r="T41" s="41"/>
      <c r="U41" s="41"/>
      <c r="V41" s="41"/>
    </row>
    <row r="42" spans="1:22" ht="15">
      <c r="A42" s="22"/>
      <c r="B42" s="39"/>
      <c r="C42" s="39"/>
      <c r="D42" s="39"/>
      <c r="E42" s="87" t="s">
        <v>205</v>
      </c>
      <c r="F42" s="39"/>
      <c r="G42" s="27"/>
      <c r="H42" s="39"/>
      <c r="I42" s="39"/>
      <c r="J42" s="39"/>
      <c r="K42" s="39"/>
      <c r="L42" s="39"/>
      <c r="M42" s="39"/>
      <c r="N42" s="39"/>
      <c r="O42" s="39"/>
      <c r="P42" s="107">
        <f>P33</f>
        <v>5000000</v>
      </c>
      <c r="Q42" s="41"/>
      <c r="R42" s="41"/>
      <c r="S42" s="41"/>
      <c r="T42" s="41"/>
      <c r="U42" s="41"/>
      <c r="V42" s="41"/>
    </row>
    <row r="43" spans="1:22" ht="15">
      <c r="A43" s="22"/>
      <c r="B43" s="39"/>
      <c r="C43" s="39"/>
      <c r="D43" s="39"/>
      <c r="E43" s="134" t="s">
        <v>202</v>
      </c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127">
        <f>P40+P41+P42</f>
        <v>43346736.92</v>
      </c>
      <c r="Q43" s="41"/>
      <c r="R43" s="41"/>
      <c r="S43" s="41"/>
      <c r="T43" s="41"/>
      <c r="U43" s="41"/>
      <c r="V43" s="41"/>
    </row>
    <row r="44" spans="1:22" ht="15">
      <c r="A44" s="22"/>
      <c r="B44" s="39"/>
      <c r="C44" s="39"/>
      <c r="D44" s="39"/>
      <c r="E44" s="40"/>
      <c r="F44" s="39"/>
      <c r="G44" s="27"/>
      <c r="H44" s="39"/>
      <c r="I44" s="39"/>
      <c r="J44" s="39"/>
      <c r="K44" s="39"/>
      <c r="L44" s="39"/>
      <c r="M44" s="39"/>
      <c r="N44" s="39"/>
      <c r="O44" s="39"/>
      <c r="P44" s="110"/>
      <c r="Q44" s="41"/>
      <c r="R44" s="41"/>
      <c r="S44" s="41"/>
      <c r="T44" s="41"/>
      <c r="U44" s="41"/>
      <c r="V44" s="41"/>
    </row>
    <row r="45" spans="1:22" ht="15.75">
      <c r="A45" s="22"/>
      <c r="B45" s="39"/>
      <c r="C45" s="39"/>
      <c r="D45" s="39"/>
      <c r="E45" s="84" t="s">
        <v>198</v>
      </c>
      <c r="F45" s="39"/>
      <c r="G45" s="27"/>
      <c r="H45" s="39"/>
      <c r="I45" s="39"/>
      <c r="J45" s="39"/>
      <c r="K45" s="39"/>
      <c r="L45" s="39"/>
      <c r="M45" s="39"/>
      <c r="N45" s="39"/>
      <c r="O45" s="39"/>
      <c r="P45" s="110"/>
      <c r="Q45" s="41"/>
      <c r="R45" s="41"/>
      <c r="S45" s="41"/>
      <c r="T45" s="41"/>
      <c r="U45" s="41"/>
      <c r="V45" s="41"/>
    </row>
    <row r="46" spans="1:22" ht="15">
      <c r="A46" s="22" t="s">
        <v>120</v>
      </c>
      <c r="B46" s="39" t="s">
        <v>121</v>
      </c>
      <c r="C46" s="39">
        <v>99</v>
      </c>
      <c r="D46" s="39" t="s">
        <v>122</v>
      </c>
      <c r="E46" s="39" t="s">
        <v>123</v>
      </c>
      <c r="F46" s="42" t="s">
        <v>27</v>
      </c>
      <c r="G46" s="43" t="s">
        <v>28</v>
      </c>
      <c r="H46" s="42" t="s">
        <v>29</v>
      </c>
      <c r="I46" s="42" t="s">
        <v>29</v>
      </c>
      <c r="J46" s="42" t="s">
        <v>69</v>
      </c>
      <c r="K46" s="42" t="s">
        <v>124</v>
      </c>
      <c r="L46" s="39">
        <v>5959</v>
      </c>
      <c r="M46" s="39">
        <v>0</v>
      </c>
      <c r="N46" s="39">
        <v>0</v>
      </c>
      <c r="O46" s="86" t="s">
        <v>48</v>
      </c>
      <c r="P46" s="105">
        <v>9348000</v>
      </c>
      <c r="Q46" s="41">
        <v>8200000</v>
      </c>
      <c r="R46" s="41">
        <v>1148000</v>
      </c>
      <c r="S46" s="41">
        <v>2560155</v>
      </c>
      <c r="T46" s="41">
        <v>835028.57</v>
      </c>
      <c r="U46" s="41">
        <v>435697.89</v>
      </c>
      <c r="V46" s="41">
        <v>0</v>
      </c>
    </row>
    <row r="47" spans="1:22" ht="15">
      <c r="A47" s="22" t="s">
        <v>120</v>
      </c>
      <c r="B47" s="39" t="s">
        <v>125</v>
      </c>
      <c r="C47" s="39" t="s">
        <v>126</v>
      </c>
      <c r="D47" s="39" t="s">
        <v>127</v>
      </c>
      <c r="E47" s="39" t="s">
        <v>128</v>
      </c>
      <c r="F47" s="42" t="s">
        <v>27</v>
      </c>
      <c r="G47" s="43" t="s">
        <v>28</v>
      </c>
      <c r="H47" s="42" t="s">
        <v>29</v>
      </c>
      <c r="I47" s="42" t="s">
        <v>29</v>
      </c>
      <c r="J47" s="42" t="s">
        <v>69</v>
      </c>
      <c r="K47" s="42" t="s">
        <v>124</v>
      </c>
      <c r="L47" s="39" t="s">
        <v>126</v>
      </c>
      <c r="M47" s="39">
        <v>470</v>
      </c>
      <c r="N47" s="39">
        <v>470</v>
      </c>
      <c r="O47" s="86" t="s">
        <v>48</v>
      </c>
      <c r="P47" s="105">
        <v>2570000</v>
      </c>
      <c r="Q47" s="41">
        <v>2254386</v>
      </c>
      <c r="R47" s="41">
        <v>315614</v>
      </c>
      <c r="S47" s="41">
        <v>1509054</v>
      </c>
      <c r="T47" s="41">
        <v>0</v>
      </c>
      <c r="U47" s="41">
        <v>1509054</v>
      </c>
      <c r="V47" s="41">
        <v>0</v>
      </c>
    </row>
    <row r="48" spans="1:22" ht="15">
      <c r="A48" s="22" t="s">
        <v>120</v>
      </c>
      <c r="B48" s="39" t="s">
        <v>129</v>
      </c>
      <c r="C48" s="39" t="s">
        <v>126</v>
      </c>
      <c r="D48" s="39" t="s">
        <v>130</v>
      </c>
      <c r="E48" s="39" t="s">
        <v>131</v>
      </c>
      <c r="F48" s="42" t="s">
        <v>27</v>
      </c>
      <c r="G48" s="43" t="s">
        <v>28</v>
      </c>
      <c r="H48" s="42" t="s">
        <v>29</v>
      </c>
      <c r="I48" s="42" t="s">
        <v>29</v>
      </c>
      <c r="J48" s="42" t="s">
        <v>69</v>
      </c>
      <c r="K48" s="42" t="s">
        <v>124</v>
      </c>
      <c r="L48" s="39" t="s">
        <v>126</v>
      </c>
      <c r="M48" s="39">
        <v>0</v>
      </c>
      <c r="N48" s="39">
        <v>0</v>
      </c>
      <c r="O48" s="87" t="s">
        <v>42</v>
      </c>
      <c r="P48" s="107">
        <v>5047350</v>
      </c>
      <c r="Q48" s="41">
        <v>4427500</v>
      </c>
      <c r="R48" s="41">
        <v>619850</v>
      </c>
      <c r="S48" s="41">
        <v>1000000</v>
      </c>
      <c r="T48" s="41">
        <v>0</v>
      </c>
      <c r="U48" s="41">
        <v>102420</v>
      </c>
      <c r="V48" s="41">
        <v>0</v>
      </c>
    </row>
    <row r="49" spans="1:22" ht="15">
      <c r="A49" s="22" t="s">
        <v>120</v>
      </c>
      <c r="B49" s="39" t="s">
        <v>132</v>
      </c>
      <c r="C49" s="39" t="s">
        <v>126</v>
      </c>
      <c r="D49" s="39" t="s">
        <v>133</v>
      </c>
      <c r="E49" s="39" t="s">
        <v>134</v>
      </c>
      <c r="F49" s="42" t="s">
        <v>27</v>
      </c>
      <c r="G49" s="43" t="s">
        <v>28</v>
      </c>
      <c r="H49" s="42" t="s">
        <v>29</v>
      </c>
      <c r="I49" s="42" t="s">
        <v>29</v>
      </c>
      <c r="J49" s="42" t="s">
        <v>92</v>
      </c>
      <c r="K49" s="42" t="s">
        <v>29</v>
      </c>
      <c r="L49" s="39" t="s">
        <v>126</v>
      </c>
      <c r="M49" s="39">
        <v>0</v>
      </c>
      <c r="N49" s="39">
        <v>0</v>
      </c>
      <c r="O49" s="93" t="s">
        <v>78</v>
      </c>
      <c r="P49" s="111">
        <v>1500000</v>
      </c>
      <c r="Q49" s="41">
        <v>1290000</v>
      </c>
      <c r="R49" s="41">
        <v>210000</v>
      </c>
      <c r="S49" s="41">
        <v>1150000</v>
      </c>
      <c r="T49" s="41">
        <v>0</v>
      </c>
      <c r="U49" s="41">
        <v>0</v>
      </c>
      <c r="V49" s="41">
        <v>0</v>
      </c>
    </row>
    <row r="50" spans="1:22" ht="15">
      <c r="A50" s="22" t="s">
        <v>120</v>
      </c>
      <c r="B50" s="39" t="s">
        <v>135</v>
      </c>
      <c r="C50" s="39" t="s">
        <v>136</v>
      </c>
      <c r="D50" s="39" t="s">
        <v>137</v>
      </c>
      <c r="E50" s="39" t="s">
        <v>138</v>
      </c>
      <c r="F50" s="42" t="s">
        <v>27</v>
      </c>
      <c r="G50" s="43" t="s">
        <v>28</v>
      </c>
      <c r="H50" s="42" t="s">
        <v>29</v>
      </c>
      <c r="I50" s="42" t="s">
        <v>29</v>
      </c>
      <c r="J50" s="42" t="s">
        <v>69</v>
      </c>
      <c r="K50" s="42" t="s">
        <v>124</v>
      </c>
      <c r="L50" s="39" t="s">
        <v>126</v>
      </c>
      <c r="M50" s="39">
        <v>0</v>
      </c>
      <c r="N50" s="39">
        <v>0</v>
      </c>
      <c r="O50" s="86" t="s">
        <v>31</v>
      </c>
      <c r="P50" s="105">
        <v>7995965.84</v>
      </c>
      <c r="Q50" s="41">
        <v>4575965.84</v>
      </c>
      <c r="R50" s="41">
        <v>3420000</v>
      </c>
      <c r="S50" s="41">
        <v>862444.39</v>
      </c>
      <c r="T50" s="41">
        <v>1064361.7</v>
      </c>
      <c r="U50" s="41">
        <v>862444.39</v>
      </c>
      <c r="V50" s="41">
        <v>0</v>
      </c>
    </row>
    <row r="51" spans="1:22" ht="15">
      <c r="A51" s="22" t="s">
        <v>120</v>
      </c>
      <c r="B51" s="39" t="s">
        <v>139</v>
      </c>
      <c r="C51" s="39" t="s">
        <v>140</v>
      </c>
      <c r="D51" s="39" t="s">
        <v>141</v>
      </c>
      <c r="E51" s="39" t="s">
        <v>142</v>
      </c>
      <c r="F51" s="42" t="s">
        <v>27</v>
      </c>
      <c r="G51" s="43" t="s">
        <v>28</v>
      </c>
      <c r="H51" s="42" t="s">
        <v>29</v>
      </c>
      <c r="I51" s="42" t="s">
        <v>29</v>
      </c>
      <c r="J51" s="42" t="s">
        <v>92</v>
      </c>
      <c r="K51" s="42" t="s">
        <v>124</v>
      </c>
      <c r="L51" s="39">
        <v>2546</v>
      </c>
      <c r="M51" s="39">
        <v>0</v>
      </c>
      <c r="N51" s="39">
        <v>2139</v>
      </c>
      <c r="O51" s="87" t="s">
        <v>42</v>
      </c>
      <c r="P51" s="107">
        <v>1710000</v>
      </c>
      <c r="Q51" s="41">
        <v>1500000</v>
      </c>
      <c r="R51" s="41">
        <v>210000</v>
      </c>
      <c r="S51" s="41">
        <v>1266038.26</v>
      </c>
      <c r="T51" s="41">
        <v>0</v>
      </c>
      <c r="U51" s="41">
        <v>1266038.26</v>
      </c>
      <c r="V51" s="41">
        <v>0</v>
      </c>
    </row>
    <row r="52" spans="1:22" ht="15">
      <c r="A52" s="22" t="s">
        <v>120</v>
      </c>
      <c r="B52" s="39" t="s">
        <v>139</v>
      </c>
      <c r="C52" s="39">
        <v>3</v>
      </c>
      <c r="D52" s="39" t="s">
        <v>143</v>
      </c>
      <c r="E52" s="39" t="s">
        <v>144</v>
      </c>
      <c r="F52" s="42" t="s">
        <v>27</v>
      </c>
      <c r="G52" s="43" t="s">
        <v>28</v>
      </c>
      <c r="H52" s="42" t="s">
        <v>29</v>
      </c>
      <c r="I52" s="42" t="s">
        <v>29</v>
      </c>
      <c r="J52" s="42" t="s">
        <v>92</v>
      </c>
      <c r="K52" s="42" t="s">
        <v>29</v>
      </c>
      <c r="L52" s="39">
        <v>9639</v>
      </c>
      <c r="M52" s="39">
        <v>0</v>
      </c>
      <c r="N52" s="39">
        <v>289</v>
      </c>
      <c r="O52" s="86" t="s">
        <v>31</v>
      </c>
      <c r="P52" s="105">
        <v>8000000</v>
      </c>
      <c r="Q52" s="41">
        <v>8000000</v>
      </c>
      <c r="R52" s="41">
        <v>0</v>
      </c>
      <c r="S52" s="41">
        <v>4400000.13</v>
      </c>
      <c r="T52" s="41">
        <v>86363.87</v>
      </c>
      <c r="U52" s="41">
        <v>188125.98</v>
      </c>
      <c r="V52" s="41">
        <v>62998.01</v>
      </c>
    </row>
    <row r="53" spans="1:22" ht="15">
      <c r="A53" s="22"/>
      <c r="B53" s="39"/>
      <c r="C53" s="39"/>
      <c r="D53" s="39"/>
      <c r="E53" s="91" t="s">
        <v>204</v>
      </c>
      <c r="F53" s="42"/>
      <c r="G53" s="43"/>
      <c r="H53" s="42"/>
      <c r="I53" s="42"/>
      <c r="J53" s="42"/>
      <c r="K53" s="42"/>
      <c r="L53" s="39"/>
      <c r="M53" s="39"/>
      <c r="N53" s="39"/>
      <c r="O53" s="8"/>
      <c r="P53" s="105">
        <f>P46+P47+P50+P52</f>
        <v>27913965.84</v>
      </c>
      <c r="Q53" s="41"/>
      <c r="R53" s="41"/>
      <c r="S53" s="41"/>
      <c r="T53" s="41"/>
      <c r="U53" s="41"/>
      <c r="V53" s="41"/>
    </row>
    <row r="54" spans="1:22" ht="15">
      <c r="A54" s="22"/>
      <c r="B54" s="39"/>
      <c r="C54" s="39"/>
      <c r="D54" s="39"/>
      <c r="E54" s="92" t="s">
        <v>205</v>
      </c>
      <c r="F54" s="42"/>
      <c r="G54" s="43"/>
      <c r="H54" s="42"/>
      <c r="I54" s="42"/>
      <c r="J54" s="42"/>
      <c r="K54" s="42"/>
      <c r="L54" s="39"/>
      <c r="M54" s="39"/>
      <c r="N54" s="39"/>
      <c r="O54" s="8"/>
      <c r="P54" s="107">
        <f>P48+P51</f>
        <v>6757350</v>
      </c>
      <c r="Q54" s="41"/>
      <c r="R54" s="41"/>
      <c r="S54" s="41"/>
      <c r="T54" s="41"/>
      <c r="U54" s="41"/>
      <c r="V54" s="41"/>
    </row>
    <row r="55" spans="1:22" ht="15">
      <c r="A55" s="22"/>
      <c r="B55" s="39"/>
      <c r="C55" s="39"/>
      <c r="D55" s="39"/>
      <c r="E55" s="93" t="s">
        <v>206</v>
      </c>
      <c r="F55" s="42"/>
      <c r="G55" s="43"/>
      <c r="H55" s="42"/>
      <c r="I55" s="42"/>
      <c r="J55" s="42"/>
      <c r="K55" s="42"/>
      <c r="L55" s="39"/>
      <c r="M55" s="39"/>
      <c r="N55" s="39"/>
      <c r="O55" s="8"/>
      <c r="P55" s="111">
        <f>P49</f>
        <v>1500000</v>
      </c>
      <c r="Q55" s="41"/>
      <c r="R55" s="41"/>
      <c r="S55" s="41"/>
      <c r="T55" s="41"/>
      <c r="U55" s="41"/>
      <c r="V55" s="41"/>
    </row>
    <row r="56" spans="1:22" ht="15">
      <c r="A56" s="22"/>
      <c r="B56" s="39"/>
      <c r="C56" s="39"/>
      <c r="D56" s="39"/>
      <c r="E56" s="126" t="s">
        <v>202</v>
      </c>
      <c r="F56" s="42"/>
      <c r="G56" s="43"/>
      <c r="H56" s="42"/>
      <c r="I56" s="42"/>
      <c r="J56" s="42"/>
      <c r="K56" s="42"/>
      <c r="L56" s="39"/>
      <c r="M56" s="39"/>
      <c r="N56" s="39"/>
      <c r="O56" s="8"/>
      <c r="P56" s="127">
        <f>P53+P54+P55</f>
        <v>36171315.84</v>
      </c>
      <c r="Q56" s="41"/>
      <c r="R56" s="41"/>
      <c r="S56" s="41"/>
      <c r="T56" s="41"/>
      <c r="U56" s="41"/>
      <c r="V56" s="41"/>
    </row>
    <row r="57" spans="1:22" ht="15">
      <c r="A57" s="22"/>
      <c r="B57" s="39"/>
      <c r="C57" s="39"/>
      <c r="D57" s="39"/>
      <c r="E57" s="39"/>
      <c r="F57" s="42"/>
      <c r="G57" s="43"/>
      <c r="H57" s="42"/>
      <c r="I57" s="42"/>
      <c r="J57" s="42"/>
      <c r="K57" s="42"/>
      <c r="L57" s="39"/>
      <c r="M57" s="39"/>
      <c r="N57" s="39"/>
      <c r="O57" s="8"/>
      <c r="P57" s="110"/>
      <c r="Q57" s="41"/>
      <c r="R57" s="41"/>
      <c r="S57" s="41"/>
      <c r="T57" s="41"/>
      <c r="U57" s="41"/>
      <c r="V57" s="41"/>
    </row>
    <row r="58" spans="1:22" ht="15.75">
      <c r="A58" s="22"/>
      <c r="B58" s="39"/>
      <c r="C58" s="39"/>
      <c r="D58" s="39"/>
      <c r="E58" s="85" t="s">
        <v>199</v>
      </c>
      <c r="F58" s="42"/>
      <c r="G58" s="43"/>
      <c r="H58" s="42"/>
      <c r="I58" s="42"/>
      <c r="J58" s="42"/>
      <c r="K58" s="42"/>
      <c r="L58" s="39"/>
      <c r="M58" s="39"/>
      <c r="N58" s="39"/>
      <c r="O58" s="8"/>
      <c r="P58" s="110"/>
      <c r="Q58" s="41"/>
      <c r="R58" s="41"/>
      <c r="S58" s="41"/>
      <c r="T58" s="41"/>
      <c r="U58" s="41"/>
      <c r="V58" s="41"/>
    </row>
    <row r="59" spans="1:22" ht="15">
      <c r="A59" s="22" t="s">
        <v>145</v>
      </c>
      <c r="B59" s="48" t="s">
        <v>146</v>
      </c>
      <c r="C59" s="44" t="s">
        <v>147</v>
      </c>
      <c r="D59" s="44" t="s">
        <v>148</v>
      </c>
      <c r="E59" s="45" t="s">
        <v>149</v>
      </c>
      <c r="F59" s="44" t="s">
        <v>150</v>
      </c>
      <c r="G59" s="46" t="s">
        <v>28</v>
      </c>
      <c r="H59" s="44"/>
      <c r="I59" s="44"/>
      <c r="J59" s="44" t="s">
        <v>69</v>
      </c>
      <c r="K59" s="44" t="s">
        <v>29</v>
      </c>
      <c r="L59" s="44"/>
      <c r="M59" s="44"/>
      <c r="N59" s="44"/>
      <c r="O59" s="94" t="s">
        <v>59</v>
      </c>
      <c r="P59" s="112">
        <v>5354255</v>
      </c>
      <c r="Q59" s="47">
        <v>5000000</v>
      </c>
      <c r="R59" s="47">
        <v>354255</v>
      </c>
      <c r="S59" s="47">
        <v>1100000</v>
      </c>
      <c r="T59" s="47"/>
      <c r="U59" s="47">
        <v>0</v>
      </c>
      <c r="V59" s="47"/>
    </row>
    <row r="60" spans="1:22" ht="24.75">
      <c r="A60" s="22" t="s">
        <v>145</v>
      </c>
      <c r="B60" s="48" t="s">
        <v>151</v>
      </c>
      <c r="C60" s="44" t="s">
        <v>152</v>
      </c>
      <c r="D60" s="44" t="s">
        <v>153</v>
      </c>
      <c r="E60" s="45" t="s">
        <v>154</v>
      </c>
      <c r="F60" s="44" t="s">
        <v>98</v>
      </c>
      <c r="G60" s="46" t="s">
        <v>28</v>
      </c>
      <c r="H60" s="44" t="s">
        <v>29</v>
      </c>
      <c r="I60" s="44" t="s">
        <v>29</v>
      </c>
      <c r="J60" s="44" t="s">
        <v>92</v>
      </c>
      <c r="K60" s="44" t="s">
        <v>35</v>
      </c>
      <c r="L60" s="44">
        <v>7844</v>
      </c>
      <c r="M60" s="44">
        <v>7844</v>
      </c>
      <c r="N60" s="44">
        <v>0</v>
      </c>
      <c r="O60" s="95" t="s">
        <v>42</v>
      </c>
      <c r="P60" s="113">
        <v>10500000</v>
      </c>
      <c r="Q60" s="47">
        <v>10500000</v>
      </c>
      <c r="R60" s="47">
        <v>0</v>
      </c>
      <c r="S60" s="47">
        <v>1228300</v>
      </c>
      <c r="T60" s="47">
        <v>0</v>
      </c>
      <c r="U60" s="47">
        <v>0</v>
      </c>
      <c r="V60" s="47">
        <v>0</v>
      </c>
    </row>
    <row r="61" spans="1:22" ht="15">
      <c r="A61" s="22" t="s">
        <v>145</v>
      </c>
      <c r="B61" s="48" t="s">
        <v>155</v>
      </c>
      <c r="C61" s="44" t="s">
        <v>156</v>
      </c>
      <c r="D61" s="44" t="s">
        <v>157</v>
      </c>
      <c r="E61" s="45" t="s">
        <v>158</v>
      </c>
      <c r="F61" s="44" t="s">
        <v>103</v>
      </c>
      <c r="G61" s="46" t="s">
        <v>28</v>
      </c>
      <c r="H61" s="44"/>
      <c r="I61" s="44"/>
      <c r="J61" s="44"/>
      <c r="K61" s="44"/>
      <c r="L61" s="44"/>
      <c r="M61" s="44"/>
      <c r="N61" s="44"/>
      <c r="O61" s="94" t="s">
        <v>59</v>
      </c>
      <c r="P61" s="112">
        <v>7636208.08</v>
      </c>
      <c r="Q61" s="47">
        <v>7636208.08</v>
      </c>
      <c r="R61" s="47">
        <v>0</v>
      </c>
      <c r="S61" s="47">
        <v>100000</v>
      </c>
      <c r="T61" s="47"/>
      <c r="U61" s="47">
        <v>2408886.67</v>
      </c>
      <c r="V61" s="47"/>
    </row>
    <row r="62" spans="1:22" ht="24.75">
      <c r="A62" s="22" t="s">
        <v>145</v>
      </c>
      <c r="B62" s="48" t="s">
        <v>159</v>
      </c>
      <c r="C62" s="44" t="s">
        <v>160</v>
      </c>
      <c r="D62" s="44" t="s">
        <v>161</v>
      </c>
      <c r="E62" s="45" t="s">
        <v>162</v>
      </c>
      <c r="F62" s="44" t="s">
        <v>27</v>
      </c>
      <c r="G62" s="46" t="s">
        <v>28</v>
      </c>
      <c r="H62" s="44" t="s">
        <v>76</v>
      </c>
      <c r="I62" s="44" t="s">
        <v>76</v>
      </c>
      <c r="J62" s="44" t="s">
        <v>92</v>
      </c>
      <c r="K62" s="44" t="s">
        <v>76</v>
      </c>
      <c r="L62" s="44"/>
      <c r="M62" s="44"/>
      <c r="N62" s="44"/>
      <c r="O62" s="94" t="s">
        <v>59</v>
      </c>
      <c r="P62" s="112">
        <v>3420000</v>
      </c>
      <c r="Q62" s="47">
        <v>3000000</v>
      </c>
      <c r="R62" s="47">
        <v>420000</v>
      </c>
      <c r="S62" s="47">
        <v>1716880.7</v>
      </c>
      <c r="T62" s="47">
        <v>0</v>
      </c>
      <c r="U62" s="47">
        <v>895086.56</v>
      </c>
      <c r="V62" s="47">
        <v>156804.31</v>
      </c>
    </row>
    <row r="63" spans="1:22" ht="15">
      <c r="A63" s="22" t="s">
        <v>145</v>
      </c>
      <c r="B63" s="48" t="s">
        <v>163</v>
      </c>
      <c r="C63" s="44">
        <v>4</v>
      </c>
      <c r="D63" s="44" t="s">
        <v>164</v>
      </c>
      <c r="E63" s="45" t="s">
        <v>165</v>
      </c>
      <c r="F63" s="44" t="s">
        <v>150</v>
      </c>
      <c r="G63" s="46" t="s">
        <v>28</v>
      </c>
      <c r="H63" s="44" t="s">
        <v>29</v>
      </c>
      <c r="I63" s="44" t="s">
        <v>29</v>
      </c>
      <c r="J63" s="44" t="s">
        <v>92</v>
      </c>
      <c r="K63" s="44" t="s">
        <v>29</v>
      </c>
      <c r="L63" s="44">
        <v>5445</v>
      </c>
      <c r="M63" s="44">
        <v>5445</v>
      </c>
      <c r="N63" s="44">
        <v>0</v>
      </c>
      <c r="O63" s="94" t="s">
        <v>93</v>
      </c>
      <c r="P63" s="112">
        <v>1527264.61</v>
      </c>
      <c r="Q63" s="47">
        <v>1527264.61</v>
      </c>
      <c r="R63" s="47">
        <v>0</v>
      </c>
      <c r="S63" s="47">
        <v>1194964</v>
      </c>
      <c r="T63" s="47">
        <v>0</v>
      </c>
      <c r="U63" s="47">
        <v>0</v>
      </c>
      <c r="V63" s="47"/>
    </row>
    <row r="64" spans="1:22" ht="15">
      <c r="A64" s="22" t="s">
        <v>145</v>
      </c>
      <c r="B64" s="48" t="s">
        <v>163</v>
      </c>
      <c r="C64" s="44">
        <v>26</v>
      </c>
      <c r="D64" s="44" t="s">
        <v>166</v>
      </c>
      <c r="E64" s="45" t="s">
        <v>167</v>
      </c>
      <c r="F64" s="44" t="s">
        <v>150</v>
      </c>
      <c r="G64" s="46" t="s">
        <v>28</v>
      </c>
      <c r="H64" s="44" t="s">
        <v>29</v>
      </c>
      <c r="I64" s="44" t="s">
        <v>29</v>
      </c>
      <c r="J64" s="44" t="s">
        <v>69</v>
      </c>
      <c r="K64" s="44" t="s">
        <v>29</v>
      </c>
      <c r="L64" s="44">
        <v>8800</v>
      </c>
      <c r="M64" s="44">
        <v>8800</v>
      </c>
      <c r="N64" s="44">
        <v>0</v>
      </c>
      <c r="O64" s="94" t="s">
        <v>93</v>
      </c>
      <c r="P64" s="112">
        <v>1524030.71</v>
      </c>
      <c r="Q64" s="47">
        <v>1524030.71</v>
      </c>
      <c r="R64" s="47">
        <v>0</v>
      </c>
      <c r="S64" s="47">
        <v>1224031</v>
      </c>
      <c r="T64" s="47">
        <v>0</v>
      </c>
      <c r="U64" s="47">
        <v>0</v>
      </c>
      <c r="V64" s="47"/>
    </row>
    <row r="65" spans="1:22" ht="15">
      <c r="A65" s="22" t="s">
        <v>145</v>
      </c>
      <c r="B65" s="48" t="s">
        <v>163</v>
      </c>
      <c r="C65" s="44">
        <v>21</v>
      </c>
      <c r="D65" s="44" t="s">
        <v>168</v>
      </c>
      <c r="E65" s="45" t="s">
        <v>169</v>
      </c>
      <c r="F65" s="44" t="s">
        <v>150</v>
      </c>
      <c r="G65" s="46" t="s">
        <v>28</v>
      </c>
      <c r="H65" s="44" t="s">
        <v>29</v>
      </c>
      <c r="I65" s="44" t="s">
        <v>29</v>
      </c>
      <c r="J65" s="44" t="s">
        <v>69</v>
      </c>
      <c r="K65" s="44" t="s">
        <v>29</v>
      </c>
      <c r="L65" s="44">
        <v>2578</v>
      </c>
      <c r="M65" s="44">
        <v>2578</v>
      </c>
      <c r="N65" s="44">
        <v>0</v>
      </c>
      <c r="O65" s="94" t="s">
        <v>93</v>
      </c>
      <c r="P65" s="112">
        <v>1675858.6</v>
      </c>
      <c r="Q65" s="47">
        <v>1675858.6</v>
      </c>
      <c r="R65" s="47">
        <v>0</v>
      </c>
      <c r="S65" s="47">
        <v>1361905</v>
      </c>
      <c r="T65" s="47">
        <v>0</v>
      </c>
      <c r="U65" s="47">
        <v>0</v>
      </c>
      <c r="V65" s="47"/>
    </row>
    <row r="66" spans="1:22" ht="15">
      <c r="A66" s="22" t="s">
        <v>145</v>
      </c>
      <c r="B66" s="48" t="s">
        <v>170</v>
      </c>
      <c r="C66" s="44">
        <v>1</v>
      </c>
      <c r="D66" s="44" t="s">
        <v>171</v>
      </c>
      <c r="E66" s="45" t="s">
        <v>172</v>
      </c>
      <c r="F66" s="44" t="s">
        <v>27</v>
      </c>
      <c r="G66" s="46" t="s">
        <v>28</v>
      </c>
      <c r="H66" s="44" t="s">
        <v>173</v>
      </c>
      <c r="I66" s="44" t="s">
        <v>173</v>
      </c>
      <c r="J66" s="44" t="s">
        <v>69</v>
      </c>
      <c r="K66" s="44" t="s">
        <v>29</v>
      </c>
      <c r="L66" s="44">
        <v>571</v>
      </c>
      <c r="M66" s="44">
        <v>571</v>
      </c>
      <c r="N66" s="44">
        <v>0</v>
      </c>
      <c r="O66" s="94" t="s">
        <v>93</v>
      </c>
      <c r="P66" s="112">
        <v>1521412</v>
      </c>
      <c r="Q66" s="47">
        <v>1521412.44</v>
      </c>
      <c r="R66" s="47">
        <v>0</v>
      </c>
      <c r="S66" s="47">
        <v>1521412.44</v>
      </c>
      <c r="T66" s="47">
        <v>0</v>
      </c>
      <c r="U66" s="47">
        <v>1119046.41</v>
      </c>
      <c r="V66" s="47">
        <v>0</v>
      </c>
    </row>
    <row r="67" spans="1:22" ht="15">
      <c r="A67" s="22" t="s">
        <v>145</v>
      </c>
      <c r="B67" s="48" t="s">
        <v>170</v>
      </c>
      <c r="C67" s="44">
        <v>4</v>
      </c>
      <c r="D67" s="44" t="s">
        <v>174</v>
      </c>
      <c r="E67" s="45" t="s">
        <v>175</v>
      </c>
      <c r="F67" s="44" t="s">
        <v>27</v>
      </c>
      <c r="G67" s="46" t="s">
        <v>28</v>
      </c>
      <c r="H67" s="44" t="s">
        <v>173</v>
      </c>
      <c r="I67" s="44" t="s">
        <v>173</v>
      </c>
      <c r="J67" s="44" t="s">
        <v>69</v>
      </c>
      <c r="K67" s="44" t="s">
        <v>29</v>
      </c>
      <c r="L67" s="44">
        <v>1155</v>
      </c>
      <c r="M67" s="44">
        <v>1155</v>
      </c>
      <c r="N67" s="44">
        <v>0</v>
      </c>
      <c r="O67" s="94" t="s">
        <v>93</v>
      </c>
      <c r="P67" s="112">
        <v>1521412.44</v>
      </c>
      <c r="Q67" s="47">
        <v>1521412.44</v>
      </c>
      <c r="R67" s="47">
        <v>0</v>
      </c>
      <c r="S67" s="47">
        <v>1521412.44</v>
      </c>
      <c r="T67" s="47">
        <v>0</v>
      </c>
      <c r="U67" s="47">
        <v>1235404.19</v>
      </c>
      <c r="V67" s="47">
        <v>0</v>
      </c>
    </row>
    <row r="68" spans="1:22" ht="15">
      <c r="A68" s="22"/>
      <c r="B68" s="48"/>
      <c r="C68" s="44"/>
      <c r="D68" s="44"/>
      <c r="E68" s="124" t="s">
        <v>204</v>
      </c>
      <c r="F68" s="44"/>
      <c r="G68" s="46"/>
      <c r="H68" s="44"/>
      <c r="I68" s="44"/>
      <c r="J68" s="44"/>
      <c r="K68" s="44"/>
      <c r="L68" s="44"/>
      <c r="M68" s="44"/>
      <c r="N68" s="44"/>
      <c r="O68" s="46"/>
      <c r="P68" s="112">
        <f>P59+P61+P62+P63+P64+P65+P66+P67</f>
        <v>24180441.440000005</v>
      </c>
      <c r="Q68" s="47"/>
      <c r="R68" s="47"/>
      <c r="S68" s="47"/>
      <c r="T68" s="47"/>
      <c r="U68" s="47"/>
      <c r="V68" s="47"/>
    </row>
    <row r="69" spans="1:22" ht="15">
      <c r="A69" s="22"/>
      <c r="B69" s="48"/>
      <c r="C69" s="44"/>
      <c r="D69" s="44"/>
      <c r="E69" s="125" t="s">
        <v>205</v>
      </c>
      <c r="F69" s="44"/>
      <c r="G69" s="46"/>
      <c r="H69" s="44"/>
      <c r="I69" s="44"/>
      <c r="J69" s="44"/>
      <c r="K69" s="44"/>
      <c r="L69" s="44"/>
      <c r="M69" s="44"/>
      <c r="N69" s="44"/>
      <c r="O69" s="46"/>
      <c r="P69" s="113">
        <f>P60</f>
        <v>10500000</v>
      </c>
      <c r="Q69" s="47"/>
      <c r="R69" s="47"/>
      <c r="S69" s="47"/>
      <c r="T69" s="47"/>
      <c r="U69" s="47"/>
      <c r="V69" s="47"/>
    </row>
    <row r="70" spans="1:22" ht="15">
      <c r="A70" s="22"/>
      <c r="B70" s="48"/>
      <c r="C70" s="44"/>
      <c r="D70" s="44"/>
      <c r="E70" s="128" t="s">
        <v>202</v>
      </c>
      <c r="F70" s="44"/>
      <c r="G70" s="46"/>
      <c r="H70" s="44"/>
      <c r="I70" s="44"/>
      <c r="J70" s="44"/>
      <c r="K70" s="44"/>
      <c r="L70" s="44"/>
      <c r="M70" s="44"/>
      <c r="N70" s="44"/>
      <c r="O70" s="46"/>
      <c r="P70" s="129">
        <f>P68+P69</f>
        <v>34680441.440000005</v>
      </c>
      <c r="Q70" s="47"/>
      <c r="R70" s="47"/>
      <c r="S70" s="47"/>
      <c r="T70" s="47"/>
      <c r="U70" s="47"/>
      <c r="V70" s="47"/>
    </row>
    <row r="71" spans="1:22" ht="15">
      <c r="A71" s="22"/>
      <c r="B71" s="48"/>
      <c r="C71" s="44"/>
      <c r="D71" s="44"/>
      <c r="E71" s="128"/>
      <c r="F71" s="44"/>
      <c r="G71" s="46"/>
      <c r="H71" s="44"/>
      <c r="I71" s="44"/>
      <c r="J71" s="44"/>
      <c r="K71" s="44"/>
      <c r="L71" s="44"/>
      <c r="M71" s="44"/>
      <c r="N71" s="44"/>
      <c r="O71" s="46"/>
      <c r="P71" s="129"/>
      <c r="Q71" s="47"/>
      <c r="R71" s="47"/>
      <c r="S71" s="47"/>
      <c r="T71" s="47"/>
      <c r="U71" s="47"/>
      <c r="V71" s="47"/>
    </row>
    <row r="72" spans="1:22" ht="15.75">
      <c r="A72" s="22"/>
      <c r="B72" s="48"/>
      <c r="C72" s="44"/>
      <c r="D72" s="44"/>
      <c r="E72" s="141" t="s">
        <v>200</v>
      </c>
      <c r="F72" s="44"/>
      <c r="G72" s="46"/>
      <c r="H72" s="44"/>
      <c r="I72" s="44"/>
      <c r="J72" s="44"/>
      <c r="K72" s="44"/>
      <c r="L72" s="44"/>
      <c r="M72" s="44"/>
      <c r="N72" s="44"/>
      <c r="O72" s="46"/>
      <c r="P72" s="114"/>
      <c r="Q72" s="47"/>
      <c r="R72" s="47"/>
      <c r="S72" s="47"/>
      <c r="T72" s="47"/>
      <c r="U72" s="47"/>
      <c r="V72" s="47"/>
    </row>
    <row r="73" spans="1:22" s="73" customFormat="1" ht="15.75" customHeight="1">
      <c r="A73" s="24" t="s">
        <v>176</v>
      </c>
      <c r="B73" s="39" t="s">
        <v>191</v>
      </c>
      <c r="C73" s="33">
        <v>8</v>
      </c>
      <c r="D73" s="52" t="s">
        <v>177</v>
      </c>
      <c r="E73" s="52" t="s">
        <v>178</v>
      </c>
      <c r="F73" s="53" t="s">
        <v>150</v>
      </c>
      <c r="G73" s="54" t="s">
        <v>28</v>
      </c>
      <c r="H73" s="53" t="s">
        <v>29</v>
      </c>
      <c r="I73" s="53" t="s">
        <v>29</v>
      </c>
      <c r="J73" s="55" t="s">
        <v>69</v>
      </c>
      <c r="K73" s="56" t="s">
        <v>35</v>
      </c>
      <c r="L73" s="57">
        <v>1</v>
      </c>
      <c r="M73" s="57">
        <v>0</v>
      </c>
      <c r="N73" s="57">
        <v>0</v>
      </c>
      <c r="O73" s="91" t="s">
        <v>93</v>
      </c>
      <c r="P73" s="115">
        <v>6500000</v>
      </c>
      <c r="Q73" s="58">
        <v>6500000</v>
      </c>
      <c r="R73" s="59">
        <v>0</v>
      </c>
      <c r="S73" s="60">
        <v>5300000</v>
      </c>
      <c r="T73" s="59">
        <v>518685.83</v>
      </c>
      <c r="U73" s="61">
        <v>3790751.52</v>
      </c>
      <c r="V73" s="61">
        <v>705914.17</v>
      </c>
    </row>
    <row r="74" spans="1:22" s="73" customFormat="1" ht="17.25" customHeight="1">
      <c r="A74" s="24" t="s">
        <v>176</v>
      </c>
      <c r="B74" s="39" t="s">
        <v>192</v>
      </c>
      <c r="C74" s="62">
        <v>37</v>
      </c>
      <c r="D74" s="39" t="s">
        <v>179</v>
      </c>
      <c r="E74" s="39" t="s">
        <v>180</v>
      </c>
      <c r="F74" s="42" t="s">
        <v>27</v>
      </c>
      <c r="G74" s="54" t="s">
        <v>28</v>
      </c>
      <c r="H74" s="42" t="s">
        <v>29</v>
      </c>
      <c r="I74" s="42" t="s">
        <v>29</v>
      </c>
      <c r="J74" s="42" t="s">
        <v>69</v>
      </c>
      <c r="K74" s="42" t="s">
        <v>35</v>
      </c>
      <c r="L74" s="42">
        <v>84523</v>
      </c>
      <c r="M74" s="42">
        <v>10569</v>
      </c>
      <c r="N74" s="42">
        <v>73954</v>
      </c>
      <c r="O74" s="96" t="s">
        <v>181</v>
      </c>
      <c r="P74" s="116">
        <v>11000000</v>
      </c>
      <c r="Q74" s="63">
        <v>11000000</v>
      </c>
      <c r="R74" s="63">
        <v>0</v>
      </c>
      <c r="S74" s="63">
        <v>3359497.89</v>
      </c>
      <c r="T74" s="63">
        <v>7640502.11</v>
      </c>
      <c r="U74" s="63">
        <v>3359497.89</v>
      </c>
      <c r="V74" s="63">
        <v>0</v>
      </c>
    </row>
    <row r="75" spans="1:22" s="73" customFormat="1" ht="16.5" customHeight="1">
      <c r="A75" s="24" t="s">
        <v>176</v>
      </c>
      <c r="B75" s="39" t="s">
        <v>192</v>
      </c>
      <c r="C75" s="62">
        <v>21</v>
      </c>
      <c r="D75" s="39" t="s">
        <v>182</v>
      </c>
      <c r="E75" s="44" t="s">
        <v>183</v>
      </c>
      <c r="F75" s="42" t="s">
        <v>27</v>
      </c>
      <c r="G75" s="54" t="s">
        <v>28</v>
      </c>
      <c r="H75" s="42" t="s">
        <v>29</v>
      </c>
      <c r="I75" s="42" t="s">
        <v>29</v>
      </c>
      <c r="J75" s="42" t="s">
        <v>69</v>
      </c>
      <c r="K75" s="42" t="s">
        <v>35</v>
      </c>
      <c r="L75" s="42">
        <v>68081</v>
      </c>
      <c r="M75" s="42">
        <v>6548</v>
      </c>
      <c r="N75" s="42">
        <v>61533</v>
      </c>
      <c r="O75" s="89" t="s">
        <v>59</v>
      </c>
      <c r="P75" s="117">
        <v>18800000</v>
      </c>
      <c r="Q75" s="63">
        <v>18800000</v>
      </c>
      <c r="R75" s="63">
        <v>0</v>
      </c>
      <c r="S75" s="63">
        <v>3009667.6</v>
      </c>
      <c r="T75" s="63">
        <v>0</v>
      </c>
      <c r="U75" s="63">
        <v>3009667.6</v>
      </c>
      <c r="V75" s="63">
        <v>0</v>
      </c>
    </row>
    <row r="76" spans="1:22" s="73" customFormat="1" ht="20.25" customHeight="1">
      <c r="A76" s="24" t="s">
        <v>176</v>
      </c>
      <c r="B76" s="39" t="s">
        <v>193</v>
      </c>
      <c r="C76" s="64">
        <v>16</v>
      </c>
      <c r="D76" s="65" t="s">
        <v>184</v>
      </c>
      <c r="E76" s="65" t="s">
        <v>185</v>
      </c>
      <c r="F76" s="65" t="s">
        <v>103</v>
      </c>
      <c r="G76" s="54" t="s">
        <v>28</v>
      </c>
      <c r="H76" s="24" t="s">
        <v>29</v>
      </c>
      <c r="I76" s="24" t="s">
        <v>29</v>
      </c>
      <c r="J76" s="65" t="s">
        <v>64</v>
      </c>
      <c r="K76" s="65" t="s">
        <v>35</v>
      </c>
      <c r="L76" s="66">
        <v>1</v>
      </c>
      <c r="M76" s="66">
        <v>1</v>
      </c>
      <c r="N76" s="66">
        <v>0</v>
      </c>
      <c r="O76" s="97" t="s">
        <v>181</v>
      </c>
      <c r="P76" s="118">
        <v>2500000</v>
      </c>
      <c r="Q76" s="67">
        <v>2500000</v>
      </c>
      <c r="R76" s="67">
        <v>0</v>
      </c>
      <c r="S76" s="68">
        <v>810261.8899999999</v>
      </c>
      <c r="T76" s="68">
        <v>1648578.11</v>
      </c>
      <c r="U76" s="69">
        <v>41160</v>
      </c>
      <c r="V76" s="69">
        <v>0</v>
      </c>
    </row>
    <row r="77" spans="1:22" s="73" customFormat="1" ht="18.75" customHeight="1">
      <c r="A77" s="24" t="s">
        <v>176</v>
      </c>
      <c r="B77" s="39" t="s">
        <v>193</v>
      </c>
      <c r="C77" s="64">
        <v>16</v>
      </c>
      <c r="D77" s="65" t="s">
        <v>186</v>
      </c>
      <c r="E77" s="65" t="s">
        <v>187</v>
      </c>
      <c r="F77" s="65" t="s">
        <v>27</v>
      </c>
      <c r="G77" s="54" t="s">
        <v>28</v>
      </c>
      <c r="H77" s="24" t="s">
        <v>29</v>
      </c>
      <c r="I77" s="24" t="s">
        <v>29</v>
      </c>
      <c r="J77" s="65" t="s">
        <v>64</v>
      </c>
      <c r="K77" s="65" t="s">
        <v>35</v>
      </c>
      <c r="L77" s="66">
        <v>1</v>
      </c>
      <c r="M77" s="66">
        <v>1</v>
      </c>
      <c r="N77" s="66">
        <v>0</v>
      </c>
      <c r="O77" s="98" t="s">
        <v>93</v>
      </c>
      <c r="P77" s="119">
        <v>9800000</v>
      </c>
      <c r="Q77" s="67">
        <v>9800000</v>
      </c>
      <c r="R77" s="67">
        <v>0</v>
      </c>
      <c r="S77" s="68">
        <v>8509143.87</v>
      </c>
      <c r="T77" s="68">
        <v>0</v>
      </c>
      <c r="U77" s="69">
        <v>3944042.59</v>
      </c>
      <c r="V77" s="69">
        <v>1717955.3</v>
      </c>
    </row>
    <row r="78" spans="1:22" s="73" customFormat="1" ht="24">
      <c r="A78" s="24" t="s">
        <v>176</v>
      </c>
      <c r="B78" s="39" t="s">
        <v>194</v>
      </c>
      <c r="C78" s="70" t="s">
        <v>188</v>
      </c>
      <c r="D78" s="65" t="s">
        <v>189</v>
      </c>
      <c r="E78" s="71" t="s">
        <v>190</v>
      </c>
      <c r="F78" s="72" t="s">
        <v>27</v>
      </c>
      <c r="G78" s="54" t="s">
        <v>28</v>
      </c>
      <c r="H78" s="65" t="s">
        <v>29</v>
      </c>
      <c r="I78" s="65" t="s">
        <v>29</v>
      </c>
      <c r="J78" s="65" t="s">
        <v>64</v>
      </c>
      <c r="K78" s="65" t="s">
        <v>35</v>
      </c>
      <c r="L78" s="66"/>
      <c r="M78" s="66"/>
      <c r="N78" s="66">
        <v>0</v>
      </c>
      <c r="O78" s="98" t="s">
        <v>59</v>
      </c>
      <c r="P78" s="119">
        <v>2000000</v>
      </c>
      <c r="Q78" s="50">
        <v>2000000</v>
      </c>
      <c r="R78" s="49">
        <v>0</v>
      </c>
      <c r="S78" s="49">
        <v>2000000</v>
      </c>
      <c r="T78" s="51">
        <v>139964.93</v>
      </c>
      <c r="U78" s="51">
        <v>1623303.65</v>
      </c>
      <c r="V78" s="51">
        <v>0</v>
      </c>
    </row>
    <row r="79" spans="5:22" s="99" customFormat="1" ht="38.25" customHeight="1">
      <c r="E79" s="130" t="s">
        <v>201</v>
      </c>
      <c r="P79" s="142">
        <f>P4+P5+P6+P75+P77+P78</f>
        <v>72103873</v>
      </c>
      <c r="Q79" s="74"/>
      <c r="R79" s="74"/>
      <c r="S79" s="74"/>
      <c r="T79" s="74"/>
      <c r="U79" s="74"/>
      <c r="V79" s="74"/>
    </row>
    <row r="80" spans="5:16" s="100" customFormat="1" ht="15">
      <c r="E80" s="131" t="s">
        <v>203</v>
      </c>
      <c r="P80" s="120">
        <f>P76</f>
        <v>2500000</v>
      </c>
    </row>
    <row r="81" spans="5:16" s="100" customFormat="1" ht="15">
      <c r="E81" s="122" t="s">
        <v>202</v>
      </c>
      <c r="P81" s="123">
        <f>P79+P80</f>
        <v>74603873</v>
      </c>
    </row>
  </sheetData>
  <sheetProtection/>
  <mergeCells count="21">
    <mergeCell ref="V1:V2"/>
    <mergeCell ref="M1:N1"/>
    <mergeCell ref="O1:O2"/>
    <mergeCell ref="P1:P2"/>
    <mergeCell ref="Q1:Q2"/>
    <mergeCell ref="R1:R2"/>
    <mergeCell ref="S1:S2"/>
    <mergeCell ref="H1:H2"/>
    <mergeCell ref="I1:I2"/>
    <mergeCell ref="T1:T2"/>
    <mergeCell ref="U1:U2"/>
    <mergeCell ref="J1:J2"/>
    <mergeCell ref="K1:K2"/>
    <mergeCell ref="L1:L2"/>
    <mergeCell ref="E1:E2"/>
    <mergeCell ref="F1:F2"/>
    <mergeCell ref="G1:G2"/>
    <mergeCell ref="A1:A2"/>
    <mergeCell ref="B1:B2"/>
    <mergeCell ref="C1:C2"/>
    <mergeCell ref="D1:D2"/>
  </mergeCells>
  <dataValidations count="2">
    <dataValidation allowBlank="1" showInputMessage="1" showErrorMessage="1" promptTitle="Project Name" prompt="Exact Project Name as on the Registration Form" sqref="E4 E6:E7"/>
    <dataValidation allowBlank="1" showInputMessage="1" showErrorMessage="1" promptTitle="National Project Number" prompt="Actual Project Number as assigned by the National MIG Unit" sqref="D4 D6:D7"/>
  </dataValidation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Simphiwe</cp:lastModifiedBy>
  <cp:lastPrinted>2011-07-25T14:25:26Z</cp:lastPrinted>
  <dcterms:created xsi:type="dcterms:W3CDTF">2011-06-22T13:00:04Z</dcterms:created>
  <dcterms:modified xsi:type="dcterms:W3CDTF">2011-08-29T08:31:11Z</dcterms:modified>
  <cp:category/>
  <cp:version/>
  <cp:contentType/>
  <cp:contentStatus/>
</cp:coreProperties>
</file>