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2120" windowHeight="8955" firstSheet="3" activeTab="4"/>
  </bookViews>
  <sheets>
    <sheet name="Cover Page" sheetId="1" r:id="rId1"/>
    <sheet name="Manual" sheetId="2" r:id="rId2"/>
    <sheet name="Rational" sheetId="3" r:id="rId3"/>
    <sheet name="Operating Parameters Input" sheetId="4" r:id="rId4"/>
    <sheet name="Financial Output For Decisions" sheetId="5" r:id="rId5"/>
  </sheets>
  <definedNames>
    <definedName name="_xlnm.Print_Area" localSheetId="1">'Manual'!$A$1:$A$57</definedName>
  </definedNames>
  <calcPr fullCalcOnLoad="1"/>
</workbook>
</file>

<file path=xl/sharedStrings.xml><?xml version="1.0" encoding="utf-8"?>
<sst xmlns="http://schemas.openxmlformats.org/spreadsheetml/2006/main" count="140" uniqueCount="116">
  <si>
    <t>Purchasing Cost</t>
  </si>
  <si>
    <t>Cost of vehicle</t>
  </si>
  <si>
    <t>Deposit</t>
  </si>
  <si>
    <t>Interest Rate (Cost of Borrowing)</t>
  </si>
  <si>
    <t>Residual (Rand Value)</t>
  </si>
  <si>
    <t>Repayment Period</t>
  </si>
  <si>
    <t>Income</t>
  </si>
  <si>
    <t>Number of Seats</t>
  </si>
  <si>
    <t>Fare per trip</t>
  </si>
  <si>
    <t>Working days per week</t>
  </si>
  <si>
    <t>Working days per month</t>
  </si>
  <si>
    <t>Number of working months per year</t>
  </si>
  <si>
    <t>Expenditure</t>
  </si>
  <si>
    <t>Fixed Expenses</t>
  </si>
  <si>
    <t>Vehicle Expenses</t>
  </si>
  <si>
    <t>Depreciation</t>
  </si>
  <si>
    <t>Car License</t>
  </si>
  <si>
    <t>Satellite Tracking</t>
  </si>
  <si>
    <t>Operating Expenses</t>
  </si>
  <si>
    <t>Ranking</t>
  </si>
  <si>
    <t>Rental of Premises</t>
  </si>
  <si>
    <t>Cell Phone</t>
  </si>
  <si>
    <t>Bookkeeper</t>
  </si>
  <si>
    <t>Staffing Expenses</t>
  </si>
  <si>
    <t>Driver's Salary</t>
  </si>
  <si>
    <t>UIF</t>
  </si>
  <si>
    <t>Variable Expenses</t>
  </si>
  <si>
    <t>Fuel</t>
  </si>
  <si>
    <t>Tyres</t>
  </si>
  <si>
    <t>Monthly</t>
  </si>
  <si>
    <t>Annually</t>
  </si>
  <si>
    <t>Profit or Loss</t>
  </si>
  <si>
    <t>Revenue/Turnover</t>
  </si>
  <si>
    <t>+ Depreciation</t>
  </si>
  <si>
    <t>Expenses</t>
  </si>
  <si>
    <t>Interest Repayment (Cost of Borrowing)</t>
  </si>
  <si>
    <t>Fuel Factor</t>
  </si>
  <si>
    <t>Maintenance (c/km)</t>
  </si>
  <si>
    <t>Tyres (c/km)</t>
  </si>
  <si>
    <t>Tyre Costs (c/km)</t>
  </si>
  <si>
    <t>Maintanance Costs (c/km)</t>
  </si>
  <si>
    <t>Operating Parameters</t>
  </si>
  <si>
    <t>- Vehicle Repayment</t>
  </si>
  <si>
    <t>Insurance as % of Vehicle Cost</t>
  </si>
  <si>
    <t>UIF as % of Driver's Salary</t>
  </si>
  <si>
    <t>+ Interest Repayment (Cost of Borrowing)</t>
  </si>
  <si>
    <t>Cash Flow Statement</t>
  </si>
  <si>
    <t>Profit/Loss Statement</t>
  </si>
  <si>
    <t>Introduction</t>
  </si>
  <si>
    <t>Operating Parameters Input Sheet</t>
  </si>
  <si>
    <t>Conclusion</t>
  </si>
  <si>
    <t>Period of Depreciation (years)</t>
  </si>
  <si>
    <t>Net Cash Flow</t>
  </si>
  <si>
    <t>Financial Output For Decision Making</t>
  </si>
  <si>
    <t>The Operating Parameters Input Sheet is the only section where information can be entered. This section provides a platform for the user to enter information pertaining to projected operating parameters. The Operating Parameters include:</t>
  </si>
  <si>
    <t>- Income</t>
  </si>
  <si>
    <t>- Car License</t>
  </si>
  <si>
    <t>- Fuel Factor</t>
  </si>
  <si>
    <t>- Tyre Costs</t>
  </si>
  <si>
    <t>- Maintenance</t>
  </si>
  <si>
    <t>Profit as a % of Income</t>
  </si>
  <si>
    <t>The Taxi Recapitalization Viability Model calculates the profitability of an operator of a single taxi . The objective of the model is to provide the user with a decision making tool.</t>
  </si>
  <si>
    <t>- Expenditure (Fixed and Variable Expenses)</t>
  </si>
  <si>
    <t>The operational parameters entered into the Operating Parameters Input Sheet are then utilised to calculate the profit and loss and cash flow of the business. These calculations are protected to prevent possible corruption of the model.</t>
  </si>
  <si>
    <t>- Operating Parameters Input Sheet</t>
  </si>
  <si>
    <t>- Financial Output for Decision Making</t>
  </si>
  <si>
    <t>The model is divided into two sections:</t>
  </si>
  <si>
    <t>Cost of Vehicle</t>
  </si>
  <si>
    <t>Car License:</t>
  </si>
  <si>
    <t>1250- 1500</t>
  </si>
  <si>
    <t>2500- 2750</t>
  </si>
  <si>
    <t>GVM</t>
  </si>
  <si>
    <t>Cost</t>
  </si>
  <si>
    <t>Fuel:</t>
  </si>
  <si>
    <t>2001 - 2500</t>
  </si>
  <si>
    <t>2501 - 3000</t>
  </si>
  <si>
    <t>3001 - 4000</t>
  </si>
  <si>
    <t>The Fuel Factor is multiplied by the cost of fuel, in Rands per Litre, to give a Fuel Consumption Rate of Cents per Kilometer.</t>
  </si>
  <si>
    <t>Tyres:</t>
  </si>
  <si>
    <t>Engine Capacity</t>
  </si>
  <si>
    <t>Tyre Costs (c/Km)</t>
  </si>
  <si>
    <t>Maintenance Costs (c/Km)</t>
  </si>
  <si>
    <t>PETROL</t>
  </si>
  <si>
    <t>DIESEL</t>
  </si>
  <si>
    <t xml:space="preserve">The table below shows the Fuel Factor, Maintenance Cost and Tyre Cost as per engine capacity. </t>
  </si>
  <si>
    <t>The table is divided into Fuel types: Petrol and Diesel.</t>
  </si>
  <si>
    <t xml:space="preserve">Number of Seats: </t>
  </si>
  <si>
    <t>The values from the table above are as per Taxi Operations Strategy and Plan: Draft Version 0.3.</t>
  </si>
  <si>
    <t>2501 -3000</t>
  </si>
  <si>
    <t>Diesel Price (Rands)</t>
  </si>
  <si>
    <t>3000 &lt;</t>
  </si>
  <si>
    <t>Maintenance:</t>
  </si>
  <si>
    <t>Contigencies as % of Revenue</t>
  </si>
  <si>
    <t>Contigencies</t>
  </si>
  <si>
    <t>Maintenance</t>
  </si>
  <si>
    <t>The model assumes the approved vehicle sizes are 14, 15, 16, 22, 26, 35.</t>
  </si>
  <si>
    <t>The maintenance cost is a Cents per Kilometer value which is a function of the Engine Capacity and Fuel Type.</t>
  </si>
  <si>
    <t>The tyre cost is a Cents per Kilometer value which is a function of engine capacity only.</t>
  </si>
  <si>
    <t>Expenditure Variables</t>
  </si>
  <si>
    <t>Other Variables</t>
  </si>
  <si>
    <t>- Other Variables</t>
  </si>
  <si>
    <t>- Engine Capacity</t>
  </si>
  <si>
    <t>These include:</t>
  </si>
  <si>
    <t>The Operating Parameters Input Sheet also provides for "Expenditure Variables" made for the functionality of the model.</t>
  </si>
  <si>
    <t xml:space="preserve">The information entered is specific to the user, so as to enable the user to make decisions based on operational parameters unique to the requirements of that particular user's business.  </t>
  </si>
  <si>
    <t>The fuel factor is a function of the type of vehicle, vehicle engine capacity and fuel type.</t>
  </si>
  <si>
    <t>purchased either as a Petrol or Diesel engine. In light of this, the model only accommodates the diesel option for ease of design.</t>
  </si>
  <si>
    <t>The vehicles that have been approved for the taxi recapitalization are diesel engines with the exception of one, the Toyota Quantum, which can be</t>
  </si>
  <si>
    <t>Vehicle occupancy: From Rank</t>
  </si>
  <si>
    <t>Vehicle occupancy: Return to rank</t>
  </si>
  <si>
    <t>Distance (km - one way)</t>
  </si>
  <si>
    <t>- Cost of vehicle</t>
  </si>
  <si>
    <t>This is a simple and robust model, which can test the financial viability of a taxi business within operational parameters specified by the user. The model can be adapted to allow for other parameters and to output various forms of information which will allow for improved decision making</t>
  </si>
  <si>
    <t>The model assumes that the R50 000 paid to the operator for recapitalization will be used as a deposit for vehicle financing.</t>
  </si>
  <si>
    <t>Total Trips per Day</t>
  </si>
  <si>
    <t>The values used in the table above were obtained from the AA's official website as per January 2008.</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</si>
</sst>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_ ;\-#,##0\ "/>
    <numFmt numFmtId="181" formatCode="&quot;R&quot;\ #,##0.00"/>
    <numFmt numFmtId="182" formatCode="#,##0.000"/>
    <numFmt numFmtId="183" formatCode="#,##0.00_ ;\-#,##0.00\ "/>
    <numFmt numFmtId="184" formatCode="&quot;R&quot;\ #,##0"/>
    <numFmt numFmtId="185" formatCode="#,##0.000000_ ;\-#,##0.000000\ "/>
    <numFmt numFmtId="186" formatCode="&quot;Yes&quot;;&quot;Yes&quot;;&quot;No&quot;"/>
    <numFmt numFmtId="187" formatCode="&quot;True&quot;;&quot;True&quot;;&quot;False&quot;"/>
    <numFmt numFmtId="188" formatCode="&quot;On&quot;;&quot;On&quot;;&quot;Off&quot;"/>
    <numFmt numFmtId="189" formatCode="[$€-2]\ #,##0.00_);[Red]\([$€-2]\ #,##0.00\)"/>
  </numFmts>
  <fonts count="20">
    <font>
      <sz val="10"/>
      <name val="Arial"/>
      <family val="0"/>
    </font>
    <font>
      <b/>
      <sz val="10"/>
      <name val="Arial"/>
      <family val="2"/>
    </font>
    <font>
      <sz val="10"/>
      <color indexed="10"/>
      <name val="Arial"/>
      <family val="0"/>
    </font>
    <font>
      <b/>
      <sz val="14"/>
      <name val="Arial"/>
      <family val="2"/>
    </font>
    <font>
      <b/>
      <sz val="16"/>
      <name val="Arial"/>
      <family val="2"/>
    </font>
    <font>
      <b/>
      <sz val="18"/>
      <name val="Arial"/>
      <family val="2"/>
    </font>
    <font>
      <b/>
      <sz val="24"/>
      <name val="Arial"/>
      <family val="2"/>
    </font>
    <font>
      <sz val="24"/>
      <name val="Arial"/>
      <family val="0"/>
    </font>
    <font>
      <sz val="24"/>
      <color indexed="22"/>
      <name val="Arial"/>
      <family val="0"/>
    </font>
    <font>
      <sz val="18"/>
      <name val="Arial"/>
      <family val="0"/>
    </font>
    <font>
      <i/>
      <sz val="18"/>
      <name val="Arial"/>
      <family val="0"/>
    </font>
    <font>
      <sz val="20"/>
      <name val="Arial"/>
      <family val="0"/>
    </font>
    <font>
      <b/>
      <sz val="20"/>
      <name val="Arial"/>
      <family val="2"/>
    </font>
    <font>
      <b/>
      <i/>
      <sz val="18"/>
      <name val="Arial"/>
      <family val="2"/>
    </font>
    <font>
      <sz val="12"/>
      <name val="Arial"/>
      <family val="0"/>
    </font>
    <font>
      <b/>
      <sz val="12"/>
      <name val="Arial"/>
      <family val="2"/>
    </font>
    <font>
      <i/>
      <sz val="10"/>
      <name val="Arial"/>
      <family val="2"/>
    </font>
    <font>
      <sz val="10"/>
      <color indexed="22"/>
      <name val="Arial"/>
      <family val="0"/>
    </font>
    <font>
      <u val="single"/>
      <sz val="10"/>
      <color indexed="12"/>
      <name val="Arial"/>
      <family val="0"/>
    </font>
    <font>
      <u val="single"/>
      <sz val="10"/>
      <color indexed="36"/>
      <name val="Arial"/>
      <family val="0"/>
    </font>
  </fonts>
  <fills count="5">
    <fill>
      <patternFill/>
    </fill>
    <fill>
      <patternFill patternType="gray125"/>
    </fill>
    <fill>
      <patternFill patternType="solid">
        <fgColor indexed="22"/>
        <bgColor indexed="64"/>
      </patternFill>
    </fill>
    <fill>
      <patternFill patternType="solid">
        <fgColor indexed="48"/>
        <bgColor indexed="64"/>
      </patternFill>
    </fill>
    <fill>
      <patternFill patternType="solid">
        <fgColor indexed="9"/>
        <bgColor indexed="64"/>
      </patternFill>
    </fill>
  </fills>
  <borders count="29">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style="thin"/>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thin"/>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cellStyleXfs>
  <cellXfs count="136">
    <xf numFmtId="0" fontId="0" fillId="0" borderId="0" xfId="0" applyAlignment="1">
      <alignment/>
    </xf>
    <xf numFmtId="0" fontId="1" fillId="0" borderId="0" xfId="0" applyFont="1" applyAlignment="1">
      <alignment/>
    </xf>
    <xf numFmtId="0" fontId="0" fillId="2" borderId="0" xfId="0" applyFill="1" applyAlignment="1">
      <alignment/>
    </xf>
    <xf numFmtId="184" fontId="0" fillId="2" borderId="0" xfId="0" applyNumberFormat="1" applyFill="1" applyBorder="1" applyAlignment="1">
      <alignment/>
    </xf>
    <xf numFmtId="0" fontId="3" fillId="2" borderId="0" xfId="0" applyFont="1" applyFill="1" applyBorder="1" applyAlignment="1">
      <alignment horizontal="center"/>
    </xf>
    <xf numFmtId="0" fontId="1" fillId="2" borderId="0" xfId="0" applyFont="1" applyFill="1" applyAlignment="1">
      <alignment/>
    </xf>
    <xf numFmtId="184" fontId="0" fillId="0" borderId="0" xfId="0" applyNumberFormat="1" applyFill="1" applyBorder="1" applyAlignment="1">
      <alignment/>
    </xf>
    <xf numFmtId="0" fontId="7" fillId="3" borderId="1" xfId="0" applyFont="1" applyFill="1" applyBorder="1" applyAlignment="1">
      <alignment/>
    </xf>
    <xf numFmtId="0" fontId="7" fillId="3" borderId="2" xfId="0" applyFont="1" applyFill="1" applyBorder="1" applyAlignment="1">
      <alignment/>
    </xf>
    <xf numFmtId="0" fontId="7" fillId="3" borderId="3" xfId="0" applyFont="1" applyFill="1" applyBorder="1" applyAlignment="1">
      <alignment/>
    </xf>
    <xf numFmtId="0" fontId="7" fillId="3" borderId="4" xfId="0" applyFont="1" applyFill="1" applyBorder="1" applyAlignment="1">
      <alignment/>
    </xf>
    <xf numFmtId="0" fontId="7" fillId="3" borderId="0" xfId="0" applyFont="1" applyFill="1" applyBorder="1" applyAlignment="1">
      <alignment/>
    </xf>
    <xf numFmtId="0" fontId="7" fillId="3" borderId="5" xfId="0" applyFont="1" applyFill="1" applyBorder="1" applyAlignment="1">
      <alignment/>
    </xf>
    <xf numFmtId="0" fontId="6" fillId="0" borderId="6" xfId="0" applyFont="1" applyFill="1" applyBorder="1" applyAlignment="1">
      <alignment/>
    </xf>
    <xf numFmtId="0" fontId="7" fillId="2" borderId="2" xfId="0" applyFont="1" applyFill="1" applyBorder="1" applyAlignment="1">
      <alignment/>
    </xf>
    <xf numFmtId="0" fontId="8" fillId="2" borderId="3" xfId="0" applyFont="1" applyFill="1" applyBorder="1" applyAlignment="1">
      <alignment/>
    </xf>
    <xf numFmtId="0" fontId="6" fillId="2" borderId="4" xfId="0" applyFont="1" applyFill="1" applyBorder="1" applyAlignment="1">
      <alignment/>
    </xf>
    <xf numFmtId="0" fontId="7" fillId="2" borderId="0" xfId="0" applyFont="1" applyFill="1" applyBorder="1" applyAlignment="1">
      <alignment/>
    </xf>
    <xf numFmtId="0" fontId="6" fillId="2" borderId="0" xfId="0" applyFont="1" applyFill="1" applyBorder="1" applyAlignment="1">
      <alignment horizontal="center"/>
    </xf>
    <xf numFmtId="0" fontId="6" fillId="2" borderId="5" xfId="0" applyFont="1" applyFill="1" applyBorder="1" applyAlignment="1">
      <alignment horizontal="center"/>
    </xf>
    <xf numFmtId="0" fontId="6" fillId="3" borderId="4" xfId="0" applyFont="1" applyFill="1" applyBorder="1" applyAlignment="1">
      <alignment/>
    </xf>
    <xf numFmtId="0" fontId="6" fillId="2" borderId="0" xfId="0" applyFont="1" applyFill="1" applyBorder="1" applyAlignment="1">
      <alignment/>
    </xf>
    <xf numFmtId="0" fontId="6" fillId="2" borderId="6" xfId="0" applyFont="1" applyFill="1" applyBorder="1" applyAlignment="1">
      <alignment horizontal="center"/>
    </xf>
    <xf numFmtId="0" fontId="6" fillId="3" borderId="5" xfId="0" applyFont="1" applyFill="1" applyBorder="1" applyAlignment="1">
      <alignment/>
    </xf>
    <xf numFmtId="0" fontId="7" fillId="2" borderId="4" xfId="0" applyFont="1" applyFill="1" applyBorder="1" applyAlignment="1">
      <alignment/>
    </xf>
    <xf numFmtId="184" fontId="7" fillId="0" borderId="6" xfId="0" applyNumberFormat="1" applyFont="1" applyFill="1" applyBorder="1" applyAlignment="1">
      <alignment/>
    </xf>
    <xf numFmtId="184" fontId="7" fillId="2" borderId="0" xfId="0" applyNumberFormat="1" applyFont="1" applyFill="1" applyBorder="1" applyAlignment="1">
      <alignment/>
    </xf>
    <xf numFmtId="184" fontId="7" fillId="2" borderId="5" xfId="0" applyNumberFormat="1" applyFont="1" applyFill="1" applyBorder="1" applyAlignment="1">
      <alignment/>
    </xf>
    <xf numFmtId="4" fontId="7" fillId="2" borderId="0" xfId="0" applyNumberFormat="1" applyFont="1" applyFill="1" applyBorder="1" applyAlignment="1">
      <alignment/>
    </xf>
    <xf numFmtId="0" fontId="7" fillId="2" borderId="5" xfId="0" applyFont="1" applyFill="1" applyBorder="1" applyAlignment="1">
      <alignment/>
    </xf>
    <xf numFmtId="10" fontId="7" fillId="0" borderId="6" xfId="0" applyNumberFormat="1" applyFont="1" applyFill="1" applyBorder="1" applyAlignment="1">
      <alignment/>
    </xf>
    <xf numFmtId="182" fontId="7" fillId="2" borderId="0" xfId="0" applyNumberFormat="1" applyFont="1" applyFill="1" applyBorder="1" applyAlignment="1">
      <alignment/>
    </xf>
    <xf numFmtId="0" fontId="7" fillId="2" borderId="7" xfId="0" applyFont="1" applyFill="1" applyBorder="1" applyAlignment="1">
      <alignment/>
    </xf>
    <xf numFmtId="0" fontId="7" fillId="2" borderId="8" xfId="0" applyFont="1" applyFill="1" applyBorder="1" applyAlignment="1">
      <alignment/>
    </xf>
    <xf numFmtId="0" fontId="7" fillId="2" borderId="9" xfId="0" applyFont="1" applyFill="1" applyBorder="1" applyAlignment="1">
      <alignment/>
    </xf>
    <xf numFmtId="0" fontId="7" fillId="3" borderId="7" xfId="0" applyFont="1" applyFill="1" applyBorder="1" applyAlignment="1">
      <alignment/>
    </xf>
    <xf numFmtId="0" fontId="7" fillId="3" borderId="8" xfId="0" applyFont="1" applyFill="1" applyBorder="1" applyAlignment="1">
      <alignment/>
    </xf>
    <xf numFmtId="0" fontId="7" fillId="3" borderId="9" xfId="0" applyFont="1" applyFill="1" applyBorder="1" applyAlignment="1">
      <alignment/>
    </xf>
    <xf numFmtId="0" fontId="7" fillId="2" borderId="0" xfId="0" applyFont="1" applyFill="1" applyAlignment="1">
      <alignment/>
    </xf>
    <xf numFmtId="0" fontId="7" fillId="2" borderId="3" xfId="0" applyFont="1" applyFill="1" applyBorder="1" applyAlignment="1">
      <alignment/>
    </xf>
    <xf numFmtId="49" fontId="7" fillId="2" borderId="4" xfId="0" applyNumberFormat="1" applyFont="1" applyFill="1" applyBorder="1" applyAlignment="1">
      <alignment/>
    </xf>
    <xf numFmtId="0" fontId="9" fillId="3" borderId="1" xfId="0" applyFont="1" applyFill="1" applyBorder="1" applyAlignment="1">
      <alignment/>
    </xf>
    <xf numFmtId="0" fontId="9" fillId="3" borderId="2" xfId="0" applyFont="1" applyFill="1" applyBorder="1" applyAlignment="1">
      <alignment/>
    </xf>
    <xf numFmtId="0" fontId="9" fillId="3" borderId="3" xfId="0" applyFont="1" applyFill="1" applyBorder="1" applyAlignment="1">
      <alignment/>
    </xf>
    <xf numFmtId="0" fontId="9" fillId="3" borderId="4" xfId="0" applyFont="1" applyFill="1" applyBorder="1" applyAlignment="1">
      <alignment/>
    </xf>
    <xf numFmtId="0" fontId="9" fillId="3" borderId="0" xfId="0" applyFont="1" applyFill="1" applyBorder="1" applyAlignment="1">
      <alignment/>
    </xf>
    <xf numFmtId="0" fontId="9" fillId="3" borderId="5" xfId="0" applyFont="1" applyFill="1" applyBorder="1" applyAlignment="1">
      <alignment/>
    </xf>
    <xf numFmtId="0" fontId="9" fillId="2" borderId="2" xfId="0" applyFont="1" applyFill="1" applyBorder="1" applyAlignment="1">
      <alignment/>
    </xf>
    <xf numFmtId="0" fontId="9" fillId="2" borderId="3" xfId="0" applyFont="1" applyFill="1" applyBorder="1" applyAlignment="1">
      <alignment/>
    </xf>
    <xf numFmtId="0" fontId="9" fillId="2" borderId="4" xfId="0" applyFont="1" applyFill="1" applyBorder="1" applyAlignment="1">
      <alignment/>
    </xf>
    <xf numFmtId="0" fontId="9" fillId="2" borderId="0" xfId="0" applyFont="1" applyFill="1" applyBorder="1" applyAlignment="1">
      <alignment/>
    </xf>
    <xf numFmtId="0" fontId="9" fillId="2" borderId="5" xfId="0" applyFont="1" applyFill="1" applyBorder="1" applyAlignment="1">
      <alignment/>
    </xf>
    <xf numFmtId="164" fontId="9" fillId="4" borderId="6" xfId="0" applyNumberFormat="1" applyFont="1" applyFill="1" applyBorder="1" applyAlignment="1">
      <alignment/>
    </xf>
    <xf numFmtId="10" fontId="9" fillId="4" borderId="6" xfId="0" applyNumberFormat="1" applyFont="1" applyFill="1" applyBorder="1" applyAlignment="1">
      <alignment/>
    </xf>
    <xf numFmtId="171" fontId="9" fillId="4" borderId="6" xfId="0" applyNumberFormat="1" applyFont="1" applyFill="1" applyBorder="1" applyAlignment="1">
      <alignment/>
    </xf>
    <xf numFmtId="180" fontId="9" fillId="4" borderId="6" xfId="0" applyNumberFormat="1" applyFont="1" applyFill="1" applyBorder="1" applyAlignment="1">
      <alignment/>
    </xf>
    <xf numFmtId="171" fontId="9" fillId="2" borderId="5" xfId="0" applyNumberFormat="1" applyFont="1" applyFill="1" applyBorder="1" applyAlignment="1">
      <alignment/>
    </xf>
    <xf numFmtId="9" fontId="9" fillId="4" borderId="6" xfId="0" applyNumberFormat="1" applyFont="1" applyFill="1" applyBorder="1" applyAlignment="1">
      <alignment/>
    </xf>
    <xf numFmtId="171" fontId="9" fillId="2" borderId="4" xfId="0" applyNumberFormat="1" applyFont="1" applyFill="1" applyBorder="1" applyAlignment="1">
      <alignment/>
    </xf>
    <xf numFmtId="0" fontId="10" fillId="2" borderId="4" xfId="0" applyFont="1" applyFill="1" applyBorder="1" applyAlignment="1">
      <alignment/>
    </xf>
    <xf numFmtId="166" fontId="9" fillId="4" borderId="6" xfId="0" applyNumberFormat="1" applyFont="1" applyFill="1" applyBorder="1" applyAlignment="1">
      <alignment/>
    </xf>
    <xf numFmtId="0" fontId="9" fillId="2" borderId="7" xfId="0" applyFont="1" applyFill="1" applyBorder="1" applyAlignment="1">
      <alignment/>
    </xf>
    <xf numFmtId="0" fontId="9" fillId="2" borderId="8" xfId="0" applyFont="1" applyFill="1" applyBorder="1" applyAlignment="1">
      <alignment/>
    </xf>
    <xf numFmtId="171" fontId="9" fillId="2" borderId="9" xfId="0" applyNumberFormat="1" applyFont="1" applyFill="1" applyBorder="1" applyAlignment="1">
      <alignment/>
    </xf>
    <xf numFmtId="0" fontId="9" fillId="3" borderId="7" xfId="0" applyFont="1" applyFill="1" applyBorder="1" applyAlignment="1">
      <alignment/>
    </xf>
    <xf numFmtId="0" fontId="9" fillId="3" borderId="8" xfId="0" applyFont="1" applyFill="1" applyBorder="1" applyAlignment="1">
      <alignment/>
    </xf>
    <xf numFmtId="0" fontId="9" fillId="3" borderId="9" xfId="0" applyFont="1" applyFill="1" applyBorder="1" applyAlignment="1">
      <alignment/>
    </xf>
    <xf numFmtId="0" fontId="9" fillId="2" borderId="0" xfId="0" applyFont="1" applyFill="1" applyAlignment="1">
      <alignment/>
    </xf>
    <xf numFmtId="0" fontId="5" fillId="0" borderId="6" xfId="0" applyFont="1" applyFill="1" applyBorder="1" applyAlignment="1">
      <alignment/>
    </xf>
    <xf numFmtId="0" fontId="5" fillId="2" borderId="4" xfId="0" applyFont="1" applyFill="1" applyBorder="1" applyAlignment="1">
      <alignment/>
    </xf>
    <xf numFmtId="0" fontId="5" fillId="2" borderId="0" xfId="0" applyFont="1" applyFill="1" applyBorder="1" applyAlignment="1">
      <alignment/>
    </xf>
    <xf numFmtId="0" fontId="5" fillId="2" borderId="7" xfId="0" applyFont="1" applyFill="1" applyBorder="1" applyAlignment="1">
      <alignment/>
    </xf>
    <xf numFmtId="0" fontId="5" fillId="2" borderId="8" xfId="0" applyFont="1" applyFill="1" applyBorder="1" applyAlignment="1">
      <alignment/>
    </xf>
    <xf numFmtId="0" fontId="5" fillId="2" borderId="4" xfId="0" applyFont="1" applyFill="1" applyBorder="1" applyAlignment="1">
      <alignment/>
    </xf>
    <xf numFmtId="0" fontId="11" fillId="3" borderId="2" xfId="0" applyFont="1" applyFill="1" applyBorder="1" applyAlignment="1">
      <alignment/>
    </xf>
    <xf numFmtId="0" fontId="12" fillId="0" borderId="6" xfId="0" applyFont="1" applyFill="1" applyBorder="1" applyAlignment="1">
      <alignment/>
    </xf>
    <xf numFmtId="0" fontId="13" fillId="2" borderId="4" xfId="0" applyFont="1" applyFill="1" applyBorder="1" applyAlignment="1">
      <alignment horizontal="left"/>
    </xf>
    <xf numFmtId="0" fontId="13" fillId="2" borderId="4" xfId="0" applyFont="1" applyFill="1" applyBorder="1" applyAlignment="1">
      <alignment/>
    </xf>
    <xf numFmtId="0" fontId="9" fillId="2" borderId="4" xfId="0" applyFont="1" applyFill="1" applyBorder="1" applyAlignment="1">
      <alignment/>
    </xf>
    <xf numFmtId="0" fontId="0" fillId="0" borderId="0" xfId="0" applyFill="1" applyAlignment="1">
      <alignment/>
    </xf>
    <xf numFmtId="0" fontId="1" fillId="0" borderId="0" xfId="0" applyFont="1" applyFill="1" applyAlignment="1">
      <alignment/>
    </xf>
    <xf numFmtId="167" fontId="0" fillId="0" borderId="0" xfId="0" applyNumberFormat="1" applyFill="1" applyAlignment="1">
      <alignment/>
    </xf>
    <xf numFmtId="0" fontId="3" fillId="0" borderId="0" xfId="0" applyFont="1" applyFill="1" applyBorder="1" applyAlignment="1">
      <alignment horizontal="center"/>
    </xf>
    <xf numFmtId="0" fontId="0" fillId="0" borderId="0" xfId="0" applyFill="1" applyBorder="1" applyAlignment="1">
      <alignment/>
    </xf>
    <xf numFmtId="0" fontId="1" fillId="0" borderId="0" xfId="0" applyFont="1" applyFill="1" applyBorder="1" applyAlignment="1">
      <alignment/>
    </xf>
    <xf numFmtId="0" fontId="2" fillId="0" borderId="0" xfId="0" applyFont="1" applyFill="1" applyAlignment="1">
      <alignment/>
    </xf>
    <xf numFmtId="0" fontId="2" fillId="0" borderId="0" xfId="0" applyFont="1" applyFill="1" applyBorder="1" applyAlignment="1">
      <alignment/>
    </xf>
    <xf numFmtId="0" fontId="0" fillId="0" borderId="0" xfId="0" applyAlignment="1">
      <alignment wrapText="1"/>
    </xf>
    <xf numFmtId="0" fontId="0" fillId="2" borderId="0" xfId="0" applyFill="1" applyAlignment="1">
      <alignment wrapText="1"/>
    </xf>
    <xf numFmtId="0" fontId="0" fillId="0" borderId="0" xfId="0" applyFill="1" applyAlignment="1">
      <alignment wrapText="1"/>
    </xf>
    <xf numFmtId="0" fontId="14" fillId="0" borderId="0" xfId="0" applyFont="1" applyFill="1"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0" xfId="0" applyFill="1" applyBorder="1" applyAlignment="1">
      <alignment/>
    </xf>
    <xf numFmtId="0" fontId="0" fillId="2" borderId="5" xfId="0" applyFill="1" applyBorder="1" applyAlignment="1">
      <alignment/>
    </xf>
    <xf numFmtId="0" fontId="0" fillId="2" borderId="7" xfId="0" applyFill="1" applyBorder="1" applyAlignment="1">
      <alignment/>
    </xf>
    <xf numFmtId="0" fontId="0" fillId="2" borderId="8" xfId="0" applyFill="1" applyBorder="1" applyAlignment="1">
      <alignment/>
    </xf>
    <xf numFmtId="0" fontId="0" fillId="2" borderId="9" xfId="0" applyFill="1" applyBorder="1" applyAlignment="1">
      <alignment/>
    </xf>
    <xf numFmtId="0" fontId="6" fillId="2" borderId="6" xfId="0" applyFont="1" applyFill="1" applyBorder="1" applyAlignment="1">
      <alignment horizontal="center"/>
    </xf>
    <xf numFmtId="49" fontId="0" fillId="2" borderId="0" xfId="0" applyNumberFormat="1" applyFill="1" applyAlignment="1">
      <alignment/>
    </xf>
    <xf numFmtId="49" fontId="0" fillId="0" borderId="0" xfId="0" applyNumberFormat="1" applyFill="1" applyAlignment="1">
      <alignment/>
    </xf>
    <xf numFmtId="49" fontId="0" fillId="0" borderId="0" xfId="0" applyNumberFormat="1" applyAlignment="1">
      <alignment/>
    </xf>
    <xf numFmtId="0" fontId="0" fillId="2" borderId="6" xfId="0" applyFill="1" applyBorder="1" applyAlignment="1">
      <alignment horizontal="center"/>
    </xf>
    <xf numFmtId="165" fontId="0" fillId="2" borderId="10" xfId="0" applyNumberFormat="1" applyFill="1" applyBorder="1" applyAlignment="1">
      <alignment horizontal="center"/>
    </xf>
    <xf numFmtId="0" fontId="0" fillId="2" borderId="11" xfId="0" applyFill="1" applyBorder="1" applyAlignment="1">
      <alignment horizontal="center"/>
    </xf>
    <xf numFmtId="165" fontId="0" fillId="2" borderId="12" xfId="0" applyNumberFormat="1" applyFill="1" applyBorder="1" applyAlignment="1">
      <alignment horizontal="center"/>
    </xf>
    <xf numFmtId="0" fontId="0" fillId="2" borderId="13" xfId="0" applyFill="1" applyBorder="1" applyAlignment="1">
      <alignment horizontal="center"/>
    </xf>
    <xf numFmtId="165" fontId="0" fillId="2" borderId="14" xfId="0" applyNumberFormat="1" applyFill="1" applyBorder="1" applyAlignment="1">
      <alignment horizontal="center"/>
    </xf>
    <xf numFmtId="0" fontId="0" fillId="2" borderId="15" xfId="0" applyFill="1" applyBorder="1" applyAlignment="1">
      <alignment horizontal="center"/>
    </xf>
    <xf numFmtId="165" fontId="0" fillId="2" borderId="16" xfId="0" applyNumberFormat="1" applyFill="1" applyBorder="1" applyAlignment="1">
      <alignment horizontal="center"/>
    </xf>
    <xf numFmtId="0" fontId="0" fillId="2" borderId="17" xfId="0" applyFill="1" applyBorder="1" applyAlignment="1">
      <alignment/>
    </xf>
    <xf numFmtId="0" fontId="0" fillId="2" borderId="12" xfId="0" applyFill="1" applyBorder="1" applyAlignment="1">
      <alignment/>
    </xf>
    <xf numFmtId="0" fontId="0" fillId="2" borderId="18" xfId="0" applyFill="1" applyBorder="1" applyAlignment="1">
      <alignment/>
    </xf>
    <xf numFmtId="0" fontId="0" fillId="2" borderId="14" xfId="0" applyFill="1" applyBorder="1" applyAlignment="1">
      <alignment/>
    </xf>
    <xf numFmtId="0" fontId="0" fillId="2" borderId="19" xfId="0" applyFill="1" applyBorder="1" applyAlignment="1">
      <alignment horizontal="center"/>
    </xf>
    <xf numFmtId="0" fontId="0" fillId="2" borderId="20" xfId="0" applyFill="1" applyBorder="1" applyAlignment="1">
      <alignment/>
    </xf>
    <xf numFmtId="0" fontId="0" fillId="2" borderId="21" xfId="0" applyFill="1" applyBorder="1" applyAlignment="1">
      <alignment/>
    </xf>
    <xf numFmtId="0" fontId="0" fillId="2" borderId="22" xfId="0" applyFill="1" applyBorder="1" applyAlignment="1">
      <alignment/>
    </xf>
    <xf numFmtId="0" fontId="0" fillId="2" borderId="16" xfId="0" applyFill="1" applyBorder="1" applyAlignment="1">
      <alignment/>
    </xf>
    <xf numFmtId="0" fontId="0" fillId="2" borderId="0" xfId="0" applyFill="1" applyBorder="1" applyAlignment="1">
      <alignment horizontal="center"/>
    </xf>
    <xf numFmtId="165" fontId="0" fillId="2" borderId="0" xfId="0" applyNumberFormat="1" applyFill="1" applyBorder="1" applyAlignment="1">
      <alignment horizontal="center"/>
    </xf>
    <xf numFmtId="180" fontId="9" fillId="4" borderId="6" xfId="0" applyNumberFormat="1" applyFont="1" applyFill="1" applyBorder="1" applyAlignment="1">
      <alignment horizontal="center"/>
    </xf>
    <xf numFmtId="0" fontId="16" fillId="2" borderId="0" xfId="0" applyFont="1" applyFill="1" applyAlignment="1">
      <alignment/>
    </xf>
    <xf numFmtId="2" fontId="0" fillId="2" borderId="20" xfId="0" applyNumberFormat="1" applyFill="1" applyBorder="1" applyAlignment="1">
      <alignment/>
    </xf>
    <xf numFmtId="2" fontId="0" fillId="2" borderId="23" xfId="0" applyNumberFormat="1" applyFill="1" applyBorder="1" applyAlignment="1">
      <alignment/>
    </xf>
    <xf numFmtId="2" fontId="0" fillId="2" borderId="22" xfId="0" applyNumberFormat="1" applyFill="1" applyBorder="1" applyAlignment="1">
      <alignment/>
    </xf>
    <xf numFmtId="0" fontId="17" fillId="2" borderId="0" xfId="0" applyFont="1" applyFill="1" applyAlignment="1">
      <alignment/>
    </xf>
    <xf numFmtId="0" fontId="15" fillId="2" borderId="0" xfId="0" applyFont="1" applyFill="1" applyAlignment="1">
      <alignment horizontal="left"/>
    </xf>
    <xf numFmtId="0" fontId="0" fillId="2" borderId="24" xfId="0" applyFill="1" applyBorder="1" applyAlignment="1">
      <alignment horizontal="center"/>
    </xf>
    <xf numFmtId="0" fontId="0" fillId="2" borderId="25" xfId="0" applyFill="1" applyBorder="1" applyAlignment="1">
      <alignment horizontal="center"/>
    </xf>
    <xf numFmtId="0" fontId="0" fillId="2" borderId="26" xfId="0" applyFill="1" applyBorder="1" applyAlignment="1">
      <alignment horizontal="center"/>
    </xf>
    <xf numFmtId="0" fontId="0" fillId="2" borderId="27" xfId="0" applyFill="1" applyBorder="1" applyAlignment="1">
      <alignment horizontal="center"/>
    </xf>
    <xf numFmtId="0" fontId="0" fillId="2" borderId="28" xfId="0" applyFill="1" applyBorder="1" applyAlignment="1">
      <alignment horizontal="center"/>
    </xf>
    <xf numFmtId="0" fontId="0" fillId="2" borderId="10" xfId="0"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24</xdr:row>
      <xdr:rowOff>28575</xdr:rowOff>
    </xdr:from>
    <xdr:to>
      <xdr:col>8</xdr:col>
      <xdr:colOff>152400</xdr:colOff>
      <xdr:row>29</xdr:row>
      <xdr:rowOff>38100</xdr:rowOff>
    </xdr:to>
    <xdr:sp>
      <xdr:nvSpPr>
        <xdr:cNvPr id="1" name="TextBox 1"/>
        <xdr:cNvSpPr txBox="1">
          <a:spLocks noChangeArrowheads="1"/>
        </xdr:cNvSpPr>
      </xdr:nvSpPr>
      <xdr:spPr>
        <a:xfrm>
          <a:off x="352425" y="3914775"/>
          <a:ext cx="4676775" cy="819150"/>
        </a:xfrm>
        <a:prstGeom prst="rect">
          <a:avLst/>
        </a:prstGeom>
        <a:solidFill>
          <a:srgbClr val="FFFFFF"/>
        </a:solidFill>
        <a:ln w="38100" cmpd="sng">
          <a:solidFill>
            <a:srgbClr val="000000"/>
          </a:solidFill>
          <a:headEnd type="none"/>
          <a:tailEnd type="none"/>
        </a:ln>
      </xdr:spPr>
      <xdr:txBody>
        <a:bodyPr vertOverflow="clip" wrap="square"/>
        <a:p>
          <a:pPr algn="ctr">
            <a:defRPr/>
          </a:pPr>
          <a:r>
            <a:rPr lang="en-US" cap="none" sz="2400" b="1" i="0" u="none" baseline="0">
              <a:latin typeface="Arial"/>
              <a:ea typeface="Arial"/>
              <a:cs typeface="Arial"/>
            </a:rPr>
            <a:t>Taxi Recapitalization Viability Model</a:t>
          </a:r>
        </a:p>
      </xdr:txBody>
    </xdr:sp>
    <xdr:clientData/>
  </xdr:twoCellAnchor>
  <xdr:twoCellAnchor editAs="oneCell">
    <xdr:from>
      <xdr:col>2</xdr:col>
      <xdr:colOff>180975</xdr:colOff>
      <xdr:row>6</xdr:row>
      <xdr:rowOff>9525</xdr:rowOff>
    </xdr:from>
    <xdr:to>
      <xdr:col>6</xdr:col>
      <xdr:colOff>190500</xdr:colOff>
      <xdr:row>19</xdr:row>
      <xdr:rowOff>76200</xdr:rowOff>
    </xdr:to>
    <xdr:pic>
      <xdr:nvPicPr>
        <xdr:cNvPr id="2" name="Picture 2"/>
        <xdr:cNvPicPr preferRelativeResize="1">
          <a:picLocks noChangeAspect="1"/>
        </xdr:cNvPicPr>
      </xdr:nvPicPr>
      <xdr:blipFill>
        <a:blip r:embed="rId1"/>
        <a:stretch>
          <a:fillRect/>
        </a:stretch>
      </xdr:blipFill>
      <xdr:spPr>
        <a:xfrm>
          <a:off x="1400175" y="981075"/>
          <a:ext cx="2447925" cy="2171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8</xdr:row>
      <xdr:rowOff>57150</xdr:rowOff>
    </xdr:from>
    <xdr:to>
      <xdr:col>0</xdr:col>
      <xdr:colOff>6057900</xdr:colOff>
      <xdr:row>10</xdr:row>
      <xdr:rowOff>66675</xdr:rowOff>
    </xdr:to>
    <xdr:sp>
      <xdr:nvSpPr>
        <xdr:cNvPr id="1" name="TextBox 1"/>
        <xdr:cNvSpPr txBox="1">
          <a:spLocks noChangeArrowheads="1"/>
        </xdr:cNvSpPr>
      </xdr:nvSpPr>
      <xdr:spPr>
        <a:xfrm>
          <a:off x="409575" y="1352550"/>
          <a:ext cx="5648325" cy="333375"/>
        </a:xfrm>
        <a:prstGeom prst="rect">
          <a:avLst/>
        </a:prstGeom>
        <a:solidFill>
          <a:srgbClr val="FFFFFF"/>
        </a:solidFill>
        <a:ln w="38100" cmpd="sng">
          <a:solidFill>
            <a:srgbClr val="000000"/>
          </a:solidFill>
          <a:headEnd type="none"/>
          <a:tailEnd type="none"/>
        </a:ln>
      </xdr:spPr>
      <xdr:txBody>
        <a:bodyPr vertOverflow="clip" wrap="square"/>
        <a:p>
          <a:pPr algn="ctr">
            <a:defRPr/>
          </a:pPr>
          <a:r>
            <a:rPr lang="en-US" cap="none" sz="1800" b="1" i="0" u="none" baseline="0">
              <a:latin typeface="Arial"/>
              <a:ea typeface="Arial"/>
              <a:cs typeface="Arial"/>
            </a:rPr>
            <a:t>Manual for Taxi Recapitalization Viability Model</a:t>
          </a:r>
        </a:p>
      </xdr:txBody>
    </xdr:sp>
    <xdr:clientData/>
  </xdr:twoCellAnchor>
  <xdr:twoCellAnchor editAs="oneCell">
    <xdr:from>
      <xdr:col>0</xdr:col>
      <xdr:colOff>2133600</xdr:colOff>
      <xdr:row>0</xdr:row>
      <xdr:rowOff>95250</xdr:rowOff>
    </xdr:from>
    <xdr:to>
      <xdr:col>0</xdr:col>
      <xdr:colOff>4438650</xdr:colOff>
      <xdr:row>6</xdr:row>
      <xdr:rowOff>66675</xdr:rowOff>
    </xdr:to>
    <xdr:pic>
      <xdr:nvPicPr>
        <xdr:cNvPr id="2" name="Picture 2"/>
        <xdr:cNvPicPr preferRelativeResize="1">
          <a:picLocks noChangeAspect="1"/>
        </xdr:cNvPicPr>
      </xdr:nvPicPr>
      <xdr:blipFill>
        <a:blip r:embed="rId1"/>
        <a:stretch>
          <a:fillRect/>
        </a:stretch>
      </xdr:blipFill>
      <xdr:spPr>
        <a:xfrm>
          <a:off x="2133600" y="95250"/>
          <a:ext cx="2305050" cy="942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628650</xdr:colOff>
      <xdr:row>3</xdr:row>
      <xdr:rowOff>76200</xdr:rowOff>
    </xdr:from>
    <xdr:to>
      <xdr:col>5</xdr:col>
      <xdr:colOff>209550</xdr:colOff>
      <xdr:row>5</xdr:row>
      <xdr:rowOff>85725</xdr:rowOff>
    </xdr:to>
    <xdr:sp>
      <xdr:nvSpPr>
        <xdr:cNvPr id="1" name="TextBox 2"/>
        <xdr:cNvSpPr txBox="1">
          <a:spLocks noChangeArrowheads="1"/>
        </xdr:cNvSpPr>
      </xdr:nvSpPr>
      <xdr:spPr>
        <a:xfrm>
          <a:off x="1981200" y="561975"/>
          <a:ext cx="3752850" cy="333375"/>
        </a:xfrm>
        <a:prstGeom prst="rect">
          <a:avLst/>
        </a:prstGeom>
        <a:solidFill>
          <a:srgbClr val="FFFFFF"/>
        </a:solidFill>
        <a:ln w="38100" cmpd="sng">
          <a:solidFill>
            <a:srgbClr val="000000"/>
          </a:solidFill>
          <a:headEnd type="none"/>
          <a:tailEnd type="none"/>
        </a:ln>
      </xdr:spPr>
      <xdr:txBody>
        <a:bodyPr vertOverflow="clip" wrap="square"/>
        <a:p>
          <a:pPr algn="ctr">
            <a:defRPr/>
          </a:pPr>
          <a:r>
            <a:rPr lang="en-US" cap="none" sz="1600" b="1" i="0" u="none" baseline="0">
              <a:latin typeface="Arial"/>
              <a:ea typeface="Arial"/>
              <a:cs typeface="Arial"/>
            </a:rPr>
            <a:t>Operating Parameters Rational</a:t>
          </a:r>
        </a:p>
      </xdr:txBody>
    </xdr:sp>
    <xdr:clientData/>
  </xdr:twoCellAnchor>
  <xdr:twoCellAnchor>
    <xdr:from>
      <xdr:col>1</xdr:col>
      <xdr:colOff>800100</xdr:colOff>
      <xdr:row>0</xdr:row>
      <xdr:rowOff>76200</xdr:rowOff>
    </xdr:from>
    <xdr:to>
      <xdr:col>5</xdr:col>
      <xdr:colOff>1466850</xdr:colOff>
      <xdr:row>3</xdr:row>
      <xdr:rowOff>19050</xdr:rowOff>
    </xdr:to>
    <xdr:sp>
      <xdr:nvSpPr>
        <xdr:cNvPr id="2" name="TextBox 4"/>
        <xdr:cNvSpPr txBox="1">
          <a:spLocks noChangeArrowheads="1"/>
        </xdr:cNvSpPr>
      </xdr:nvSpPr>
      <xdr:spPr>
        <a:xfrm>
          <a:off x="1019175" y="76200"/>
          <a:ext cx="5972175" cy="428625"/>
        </a:xfrm>
        <a:prstGeom prst="rect">
          <a:avLst/>
        </a:prstGeom>
        <a:solidFill>
          <a:srgbClr val="FFFFFF"/>
        </a:solidFill>
        <a:ln w="38100" cmpd="sng">
          <a:solidFill>
            <a:srgbClr val="000000"/>
          </a:solidFill>
          <a:headEnd type="none"/>
          <a:tailEnd type="none"/>
        </a:ln>
      </xdr:spPr>
      <xdr:txBody>
        <a:bodyPr vertOverflow="clip" wrap="square"/>
        <a:p>
          <a:pPr algn="ctr">
            <a:defRPr/>
          </a:pPr>
          <a:r>
            <a:rPr lang="en-US" cap="none" sz="2400" b="1" i="0" u="none" baseline="0">
              <a:latin typeface="Arial"/>
              <a:ea typeface="Arial"/>
              <a:cs typeface="Arial"/>
            </a:rPr>
            <a:t>Taxi Recapitalization Viability Model</a:t>
          </a:r>
        </a:p>
      </xdr:txBody>
    </xdr:sp>
    <xdr:clientData/>
  </xdr:twoCellAnchor>
  <xdr:twoCellAnchor editAs="oneCell">
    <xdr:from>
      <xdr:col>5</xdr:col>
      <xdr:colOff>1543050</xdr:colOff>
      <xdr:row>0</xdr:row>
      <xdr:rowOff>95250</xdr:rowOff>
    </xdr:from>
    <xdr:to>
      <xdr:col>8</xdr:col>
      <xdr:colOff>495300</xdr:colOff>
      <xdr:row>6</xdr:row>
      <xdr:rowOff>85725</xdr:rowOff>
    </xdr:to>
    <xdr:pic>
      <xdr:nvPicPr>
        <xdr:cNvPr id="3" name="Picture 6"/>
        <xdr:cNvPicPr preferRelativeResize="1">
          <a:picLocks noChangeAspect="1"/>
        </xdr:cNvPicPr>
      </xdr:nvPicPr>
      <xdr:blipFill>
        <a:blip r:embed="rId1"/>
        <a:stretch>
          <a:fillRect/>
        </a:stretch>
      </xdr:blipFill>
      <xdr:spPr>
        <a:xfrm>
          <a:off x="7067550" y="95250"/>
          <a:ext cx="1724025" cy="962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2362200</xdr:colOff>
      <xdr:row>2</xdr:row>
      <xdr:rowOff>114300</xdr:rowOff>
    </xdr:from>
    <xdr:to>
      <xdr:col>5</xdr:col>
      <xdr:colOff>723900</xdr:colOff>
      <xdr:row>3</xdr:row>
      <xdr:rowOff>114300</xdr:rowOff>
    </xdr:to>
    <xdr:sp>
      <xdr:nvSpPr>
        <xdr:cNvPr id="1" name="TextBox 18"/>
        <xdr:cNvSpPr txBox="1">
          <a:spLocks noChangeArrowheads="1"/>
        </xdr:cNvSpPr>
      </xdr:nvSpPr>
      <xdr:spPr>
        <a:xfrm>
          <a:off x="3857625" y="561975"/>
          <a:ext cx="4248150" cy="285750"/>
        </a:xfrm>
        <a:prstGeom prst="rect">
          <a:avLst/>
        </a:prstGeom>
        <a:solidFill>
          <a:srgbClr val="FFFFFF"/>
        </a:solidFill>
        <a:ln w="38100" cmpd="sng">
          <a:solidFill>
            <a:srgbClr val="000000"/>
          </a:solidFill>
          <a:headEnd type="none"/>
          <a:tailEnd type="none"/>
        </a:ln>
      </xdr:spPr>
      <xdr:txBody>
        <a:bodyPr vertOverflow="clip" wrap="square"/>
        <a:p>
          <a:pPr algn="ctr">
            <a:defRPr/>
          </a:pPr>
          <a:r>
            <a:rPr lang="en-US" cap="none" sz="1600" b="1" i="0" u="none" baseline="0">
              <a:latin typeface="Arial"/>
              <a:ea typeface="Arial"/>
              <a:cs typeface="Arial"/>
            </a:rPr>
            <a:t>Operating Parameters Input Sheet</a:t>
          </a:r>
        </a:p>
      </xdr:txBody>
    </xdr:sp>
    <xdr:clientData/>
  </xdr:twoCellAnchor>
  <xdr:twoCellAnchor>
    <xdr:from>
      <xdr:col>3</xdr:col>
      <xdr:colOff>1476375</xdr:colOff>
      <xdr:row>0</xdr:row>
      <xdr:rowOff>57150</xdr:rowOff>
    </xdr:from>
    <xdr:to>
      <xdr:col>6</xdr:col>
      <xdr:colOff>314325</xdr:colOff>
      <xdr:row>2</xdr:row>
      <xdr:rowOff>38100</xdr:rowOff>
    </xdr:to>
    <xdr:sp>
      <xdr:nvSpPr>
        <xdr:cNvPr id="2" name="TextBox 26"/>
        <xdr:cNvSpPr txBox="1">
          <a:spLocks noChangeArrowheads="1"/>
        </xdr:cNvSpPr>
      </xdr:nvSpPr>
      <xdr:spPr>
        <a:xfrm>
          <a:off x="2971800" y="57150"/>
          <a:ext cx="6296025" cy="428625"/>
        </a:xfrm>
        <a:prstGeom prst="rect">
          <a:avLst/>
        </a:prstGeom>
        <a:solidFill>
          <a:srgbClr val="FFFFFF"/>
        </a:solidFill>
        <a:ln w="38100" cmpd="sng">
          <a:solidFill>
            <a:srgbClr val="000000"/>
          </a:solidFill>
          <a:headEnd type="none"/>
          <a:tailEnd type="none"/>
        </a:ln>
      </xdr:spPr>
      <xdr:txBody>
        <a:bodyPr vertOverflow="clip" wrap="square"/>
        <a:p>
          <a:pPr algn="ctr">
            <a:defRPr/>
          </a:pPr>
          <a:r>
            <a:rPr lang="en-US" cap="none" sz="2400" b="1" i="0" u="none" baseline="0">
              <a:latin typeface="Arial"/>
              <a:ea typeface="Arial"/>
              <a:cs typeface="Arial"/>
            </a:rPr>
            <a:t>Taxi Recapitalization Viability Model</a:t>
          </a:r>
        </a:p>
      </xdr:txBody>
    </xdr:sp>
    <xdr:clientData/>
  </xdr:twoCellAnchor>
  <xdr:twoCellAnchor editAs="oneCell">
    <xdr:from>
      <xdr:col>7</xdr:col>
      <xdr:colOff>609600</xdr:colOff>
      <xdr:row>0</xdr:row>
      <xdr:rowOff>85725</xdr:rowOff>
    </xdr:from>
    <xdr:to>
      <xdr:col>9</xdr:col>
      <xdr:colOff>200025</xdr:colOff>
      <xdr:row>3</xdr:row>
      <xdr:rowOff>57150</xdr:rowOff>
    </xdr:to>
    <xdr:pic>
      <xdr:nvPicPr>
        <xdr:cNvPr id="3" name="Picture 35"/>
        <xdr:cNvPicPr preferRelativeResize="1">
          <a:picLocks noChangeAspect="1"/>
        </xdr:cNvPicPr>
      </xdr:nvPicPr>
      <xdr:blipFill>
        <a:blip r:embed="rId1"/>
        <a:stretch>
          <a:fillRect/>
        </a:stretch>
      </xdr:blipFill>
      <xdr:spPr>
        <a:xfrm>
          <a:off x="11134725" y="85725"/>
          <a:ext cx="1285875" cy="704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1933575</xdr:colOff>
      <xdr:row>0</xdr:row>
      <xdr:rowOff>76200</xdr:rowOff>
    </xdr:from>
    <xdr:to>
      <xdr:col>7</xdr:col>
      <xdr:colOff>1171575</xdr:colOff>
      <xdr:row>2</xdr:row>
      <xdr:rowOff>142875</xdr:rowOff>
    </xdr:to>
    <xdr:sp>
      <xdr:nvSpPr>
        <xdr:cNvPr id="1" name="TextBox 9"/>
        <xdr:cNvSpPr txBox="1">
          <a:spLocks noChangeArrowheads="1"/>
        </xdr:cNvSpPr>
      </xdr:nvSpPr>
      <xdr:spPr>
        <a:xfrm>
          <a:off x="2619375" y="76200"/>
          <a:ext cx="6381750" cy="390525"/>
        </a:xfrm>
        <a:prstGeom prst="rect">
          <a:avLst/>
        </a:prstGeom>
        <a:solidFill>
          <a:srgbClr val="FFFFFF"/>
        </a:solidFill>
        <a:ln w="38100" cmpd="sng">
          <a:solidFill>
            <a:srgbClr val="000000"/>
          </a:solidFill>
          <a:headEnd type="none"/>
          <a:tailEnd type="none"/>
        </a:ln>
      </xdr:spPr>
      <xdr:txBody>
        <a:bodyPr vertOverflow="clip" wrap="square"/>
        <a:p>
          <a:pPr algn="ctr">
            <a:defRPr/>
          </a:pPr>
          <a:r>
            <a:rPr lang="en-US" cap="none" sz="2400" b="1" i="0" u="none" baseline="0">
              <a:latin typeface="Arial"/>
              <a:ea typeface="Arial"/>
              <a:cs typeface="Arial"/>
            </a:rPr>
            <a:t>Taxi Recapitalization Viability Model</a:t>
          </a:r>
        </a:p>
      </xdr:txBody>
    </xdr:sp>
    <xdr:clientData/>
  </xdr:twoCellAnchor>
  <xdr:twoCellAnchor>
    <xdr:from>
      <xdr:col>4</xdr:col>
      <xdr:colOff>2667000</xdr:colOff>
      <xdr:row>3</xdr:row>
      <xdr:rowOff>76200</xdr:rowOff>
    </xdr:from>
    <xdr:to>
      <xdr:col>7</xdr:col>
      <xdr:colOff>438150</xdr:colOff>
      <xdr:row>5</xdr:row>
      <xdr:rowOff>28575</xdr:rowOff>
    </xdr:to>
    <xdr:sp>
      <xdr:nvSpPr>
        <xdr:cNvPr id="2" name="TextBox 10"/>
        <xdr:cNvSpPr txBox="1">
          <a:spLocks noChangeArrowheads="1"/>
        </xdr:cNvSpPr>
      </xdr:nvSpPr>
      <xdr:spPr>
        <a:xfrm>
          <a:off x="3352800" y="561975"/>
          <a:ext cx="4914900" cy="276225"/>
        </a:xfrm>
        <a:prstGeom prst="rect">
          <a:avLst/>
        </a:prstGeom>
        <a:solidFill>
          <a:srgbClr val="FFFFFF"/>
        </a:solidFill>
        <a:ln w="38100" cmpd="sng">
          <a:solidFill>
            <a:srgbClr val="000000"/>
          </a:solidFill>
          <a:headEnd type="none"/>
          <a:tailEnd type="none"/>
        </a:ln>
      </xdr:spPr>
      <xdr:txBody>
        <a:bodyPr vertOverflow="clip" wrap="square"/>
        <a:p>
          <a:pPr algn="ctr">
            <a:defRPr/>
          </a:pPr>
          <a:r>
            <a:rPr lang="en-US" cap="none" sz="1600" b="1" i="0" u="none" baseline="0">
              <a:latin typeface="Arial"/>
              <a:ea typeface="Arial"/>
              <a:cs typeface="Arial"/>
            </a:rPr>
            <a:t>Financial Output For Decision Making</a:t>
          </a:r>
        </a:p>
      </xdr:txBody>
    </xdr:sp>
    <xdr:clientData/>
  </xdr:twoCellAnchor>
  <xdr:twoCellAnchor editAs="oneCell">
    <xdr:from>
      <xdr:col>8</xdr:col>
      <xdr:colOff>990600</xdr:colOff>
      <xdr:row>0</xdr:row>
      <xdr:rowOff>76200</xdr:rowOff>
    </xdr:from>
    <xdr:to>
      <xdr:col>12</xdr:col>
      <xdr:colOff>485775</xdr:colOff>
      <xdr:row>5</xdr:row>
      <xdr:rowOff>38100</xdr:rowOff>
    </xdr:to>
    <xdr:pic>
      <xdr:nvPicPr>
        <xdr:cNvPr id="3" name="Picture 13"/>
        <xdr:cNvPicPr preferRelativeResize="1">
          <a:picLocks noChangeAspect="1"/>
        </xdr:cNvPicPr>
      </xdr:nvPicPr>
      <xdr:blipFill>
        <a:blip r:embed="rId1"/>
        <a:stretch>
          <a:fillRect/>
        </a:stretch>
      </xdr:blipFill>
      <xdr:spPr>
        <a:xfrm>
          <a:off x="10229850" y="76200"/>
          <a:ext cx="136207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1"/>
  </sheetPr>
  <dimension ref="A1:I53"/>
  <sheetViews>
    <sheetView zoomScale="75" zoomScaleNormal="75" workbookViewId="0" topLeftCell="A1">
      <selection activeCell="M53" sqref="M53"/>
    </sheetView>
  </sheetViews>
  <sheetFormatPr defaultColWidth="9.140625" defaultRowHeight="12.75"/>
  <sheetData>
    <row r="1" spans="1:9" ht="12.75">
      <c r="A1" s="91"/>
      <c r="B1" s="92"/>
      <c r="C1" s="92"/>
      <c r="D1" s="92"/>
      <c r="E1" s="92"/>
      <c r="F1" s="92"/>
      <c r="G1" s="92"/>
      <c r="H1" s="92"/>
      <c r="I1" s="93"/>
    </row>
    <row r="2" spans="1:9" ht="12.75">
      <c r="A2" s="94"/>
      <c r="B2" s="95"/>
      <c r="C2" s="95"/>
      <c r="D2" s="95"/>
      <c r="E2" s="95"/>
      <c r="F2" s="95"/>
      <c r="G2" s="95"/>
      <c r="H2" s="95"/>
      <c r="I2" s="96"/>
    </row>
    <row r="3" spans="1:9" ht="12.75">
      <c r="A3" s="94"/>
      <c r="B3" s="95"/>
      <c r="C3" s="95"/>
      <c r="D3" s="95"/>
      <c r="E3" s="95"/>
      <c r="F3" s="95"/>
      <c r="G3" s="95"/>
      <c r="H3" s="95"/>
      <c r="I3" s="96"/>
    </row>
    <row r="4" spans="1:9" ht="12.75">
      <c r="A4" s="94"/>
      <c r="B4" s="95"/>
      <c r="C4" s="95"/>
      <c r="D4" s="95"/>
      <c r="E4" s="95"/>
      <c r="F4" s="95"/>
      <c r="G4" s="95"/>
      <c r="H4" s="95"/>
      <c r="I4" s="96"/>
    </row>
    <row r="5" spans="1:9" ht="12.75">
      <c r="A5" s="94"/>
      <c r="B5" s="95"/>
      <c r="C5" s="95"/>
      <c r="D5" s="95"/>
      <c r="E5" s="95"/>
      <c r="F5" s="95"/>
      <c r="G5" s="95"/>
      <c r="H5" s="95"/>
      <c r="I5" s="96"/>
    </row>
    <row r="6" spans="1:9" ht="12.75">
      <c r="A6" s="94"/>
      <c r="B6" s="95"/>
      <c r="C6" s="95"/>
      <c r="D6" s="95"/>
      <c r="E6" s="95"/>
      <c r="F6" s="95"/>
      <c r="G6" s="95"/>
      <c r="H6" s="95"/>
      <c r="I6" s="96"/>
    </row>
    <row r="7" spans="1:9" ht="12.75">
      <c r="A7" s="94"/>
      <c r="B7" s="95"/>
      <c r="C7" s="95"/>
      <c r="D7" s="95"/>
      <c r="E7" s="95"/>
      <c r="F7" s="95"/>
      <c r="G7" s="95"/>
      <c r="H7" s="95"/>
      <c r="I7" s="96"/>
    </row>
    <row r="8" spans="1:9" ht="12.75">
      <c r="A8" s="94"/>
      <c r="B8" s="95"/>
      <c r="C8" s="95"/>
      <c r="D8" s="95"/>
      <c r="E8" s="95"/>
      <c r="F8" s="95"/>
      <c r="G8" s="95"/>
      <c r="H8" s="95"/>
      <c r="I8" s="96"/>
    </row>
    <row r="9" spans="1:9" ht="12.75">
      <c r="A9" s="94"/>
      <c r="B9" s="95"/>
      <c r="C9" s="95"/>
      <c r="D9" s="95"/>
      <c r="E9" s="95"/>
      <c r="F9" s="95"/>
      <c r="G9" s="95"/>
      <c r="H9" s="95"/>
      <c r="I9" s="96"/>
    </row>
    <row r="10" spans="1:9" ht="12.75">
      <c r="A10" s="94"/>
      <c r="B10" s="95"/>
      <c r="C10" s="95"/>
      <c r="D10" s="95"/>
      <c r="E10" s="95"/>
      <c r="F10" s="95"/>
      <c r="G10" s="95"/>
      <c r="H10" s="95"/>
      <c r="I10" s="96"/>
    </row>
    <row r="11" spans="1:9" ht="12.75">
      <c r="A11" s="94"/>
      <c r="B11" s="95"/>
      <c r="C11" s="95"/>
      <c r="D11" s="95"/>
      <c r="E11" s="95"/>
      <c r="F11" s="95"/>
      <c r="G11" s="95"/>
      <c r="H11" s="95"/>
      <c r="I11" s="96"/>
    </row>
    <row r="12" spans="1:9" ht="12.75">
      <c r="A12" s="94"/>
      <c r="B12" s="95"/>
      <c r="C12" s="95"/>
      <c r="D12" s="95"/>
      <c r="E12" s="95"/>
      <c r="F12" s="95"/>
      <c r="G12" s="95"/>
      <c r="H12" s="95"/>
      <c r="I12" s="96"/>
    </row>
    <row r="13" spans="1:9" ht="12.75">
      <c r="A13" s="94"/>
      <c r="B13" s="95"/>
      <c r="C13" s="95"/>
      <c r="D13" s="95"/>
      <c r="E13" s="95"/>
      <c r="F13" s="95"/>
      <c r="G13" s="95"/>
      <c r="H13" s="95"/>
      <c r="I13" s="96"/>
    </row>
    <row r="14" spans="1:9" ht="12.75">
      <c r="A14" s="94"/>
      <c r="B14" s="95"/>
      <c r="C14" s="95"/>
      <c r="D14" s="95"/>
      <c r="E14" s="95"/>
      <c r="F14" s="95"/>
      <c r="G14" s="95"/>
      <c r="H14" s="95"/>
      <c r="I14" s="96"/>
    </row>
    <row r="15" spans="1:9" ht="12.75">
      <c r="A15" s="94"/>
      <c r="B15" s="95"/>
      <c r="C15" s="95"/>
      <c r="D15" s="95"/>
      <c r="E15" s="95"/>
      <c r="F15" s="95"/>
      <c r="G15" s="95"/>
      <c r="H15" s="95"/>
      <c r="I15" s="96"/>
    </row>
    <row r="16" spans="1:9" ht="12.75">
      <c r="A16" s="94"/>
      <c r="B16" s="95"/>
      <c r="C16" s="95"/>
      <c r="D16" s="95"/>
      <c r="E16" s="95"/>
      <c r="F16" s="95"/>
      <c r="G16" s="95"/>
      <c r="H16" s="95"/>
      <c r="I16" s="96"/>
    </row>
    <row r="17" spans="1:9" ht="12.75">
      <c r="A17" s="94"/>
      <c r="B17" s="95"/>
      <c r="C17" s="95"/>
      <c r="D17" s="95"/>
      <c r="E17" s="95"/>
      <c r="F17" s="95"/>
      <c r="G17" s="95"/>
      <c r="H17" s="95"/>
      <c r="I17" s="96"/>
    </row>
    <row r="18" spans="1:9" ht="12.75">
      <c r="A18" s="94"/>
      <c r="B18" s="95"/>
      <c r="C18" s="95"/>
      <c r="D18" s="95"/>
      <c r="E18" s="95"/>
      <c r="F18" s="95"/>
      <c r="G18" s="95"/>
      <c r="H18" s="95"/>
      <c r="I18" s="96"/>
    </row>
    <row r="19" spans="1:9" ht="12.75">
      <c r="A19" s="94"/>
      <c r="B19" s="95"/>
      <c r="C19" s="95"/>
      <c r="D19" s="95"/>
      <c r="E19" s="95"/>
      <c r="F19" s="95"/>
      <c r="G19" s="95"/>
      <c r="H19" s="95"/>
      <c r="I19" s="96"/>
    </row>
    <row r="20" spans="1:9" ht="12.75">
      <c r="A20" s="94"/>
      <c r="B20" s="95"/>
      <c r="C20" s="95"/>
      <c r="D20" s="95"/>
      <c r="E20" s="95"/>
      <c r="F20" s="95"/>
      <c r="G20" s="95"/>
      <c r="H20" s="95"/>
      <c r="I20" s="96"/>
    </row>
    <row r="21" spans="1:9" ht="12.75">
      <c r="A21" s="94"/>
      <c r="B21" s="95"/>
      <c r="C21" s="95"/>
      <c r="D21" s="95"/>
      <c r="E21" s="95"/>
      <c r="F21" s="95"/>
      <c r="G21" s="95"/>
      <c r="H21" s="95"/>
      <c r="I21" s="96"/>
    </row>
    <row r="22" spans="1:9" ht="12.75">
      <c r="A22" s="94"/>
      <c r="B22" s="95"/>
      <c r="C22" s="95"/>
      <c r="D22" s="95"/>
      <c r="E22" s="95"/>
      <c r="F22" s="95"/>
      <c r="G22" s="95"/>
      <c r="H22" s="95"/>
      <c r="I22" s="96"/>
    </row>
    <row r="23" spans="1:9" ht="12.75">
      <c r="A23" s="94"/>
      <c r="B23" s="95"/>
      <c r="C23" s="95"/>
      <c r="D23" s="95"/>
      <c r="E23" s="95"/>
      <c r="F23" s="95"/>
      <c r="G23" s="95"/>
      <c r="H23" s="95"/>
      <c r="I23" s="96"/>
    </row>
    <row r="24" spans="1:9" ht="12.75">
      <c r="A24" s="94"/>
      <c r="B24" s="95"/>
      <c r="C24" s="95"/>
      <c r="D24" s="95"/>
      <c r="E24" s="95"/>
      <c r="F24" s="95"/>
      <c r="G24" s="95"/>
      <c r="H24" s="95"/>
      <c r="I24" s="96"/>
    </row>
    <row r="25" spans="1:9" ht="12.75">
      <c r="A25" s="94"/>
      <c r="B25" s="95"/>
      <c r="C25" s="95"/>
      <c r="D25" s="95"/>
      <c r="E25" s="95"/>
      <c r="F25" s="95"/>
      <c r="G25" s="95"/>
      <c r="H25" s="95"/>
      <c r="I25" s="96"/>
    </row>
    <row r="26" spans="1:9" ht="12.75">
      <c r="A26" s="94"/>
      <c r="B26" s="95"/>
      <c r="C26" s="95"/>
      <c r="D26" s="95"/>
      <c r="E26" s="95"/>
      <c r="F26" s="95"/>
      <c r="G26" s="95"/>
      <c r="H26" s="95"/>
      <c r="I26" s="96"/>
    </row>
    <row r="27" spans="1:9" ht="12.75">
      <c r="A27" s="94"/>
      <c r="B27" s="95"/>
      <c r="C27" s="95"/>
      <c r="D27" s="95"/>
      <c r="E27" s="95"/>
      <c r="F27" s="95"/>
      <c r="G27" s="95"/>
      <c r="H27" s="95"/>
      <c r="I27" s="96"/>
    </row>
    <row r="28" spans="1:9" ht="12.75">
      <c r="A28" s="94"/>
      <c r="B28" s="95"/>
      <c r="C28" s="95"/>
      <c r="D28" s="95"/>
      <c r="E28" s="95"/>
      <c r="F28" s="95"/>
      <c r="G28" s="95"/>
      <c r="H28" s="95"/>
      <c r="I28" s="96"/>
    </row>
    <row r="29" spans="1:9" ht="12.75">
      <c r="A29" s="94"/>
      <c r="B29" s="95"/>
      <c r="C29" s="95"/>
      <c r="D29" s="95"/>
      <c r="E29" s="95"/>
      <c r="F29" s="95"/>
      <c r="G29" s="95"/>
      <c r="H29" s="95"/>
      <c r="I29" s="96"/>
    </row>
    <row r="30" spans="1:9" ht="12.75">
      <c r="A30" s="94"/>
      <c r="B30" s="95"/>
      <c r="C30" s="95"/>
      <c r="D30" s="95"/>
      <c r="E30" s="95"/>
      <c r="F30" s="95"/>
      <c r="G30" s="95"/>
      <c r="H30" s="95"/>
      <c r="I30" s="96"/>
    </row>
    <row r="31" spans="1:9" ht="12.75">
      <c r="A31" s="94"/>
      <c r="B31" s="95"/>
      <c r="C31" s="95"/>
      <c r="D31" s="95"/>
      <c r="E31" s="95"/>
      <c r="F31" s="95"/>
      <c r="G31" s="95"/>
      <c r="H31" s="95"/>
      <c r="I31" s="96"/>
    </row>
    <row r="32" spans="1:9" ht="12.75">
      <c r="A32" s="94"/>
      <c r="B32" s="95"/>
      <c r="C32" s="95"/>
      <c r="D32" s="95"/>
      <c r="E32" s="95"/>
      <c r="F32" s="95"/>
      <c r="G32" s="95"/>
      <c r="H32" s="95"/>
      <c r="I32" s="96"/>
    </row>
    <row r="33" spans="1:9" ht="12.75">
      <c r="A33" s="94"/>
      <c r="B33" s="95"/>
      <c r="C33" s="95"/>
      <c r="D33" s="95"/>
      <c r="E33" s="95"/>
      <c r="F33" s="95"/>
      <c r="G33" s="95"/>
      <c r="H33" s="95"/>
      <c r="I33" s="96"/>
    </row>
    <row r="34" spans="1:9" ht="12.75">
      <c r="A34" s="94"/>
      <c r="B34" s="95"/>
      <c r="C34" s="95"/>
      <c r="D34" s="95"/>
      <c r="E34" s="95"/>
      <c r="F34" s="95"/>
      <c r="G34" s="95"/>
      <c r="H34" s="95"/>
      <c r="I34" s="96"/>
    </row>
    <row r="35" spans="1:9" ht="12.75">
      <c r="A35" s="94"/>
      <c r="B35" s="95"/>
      <c r="C35" s="95"/>
      <c r="D35" s="95"/>
      <c r="E35" s="95"/>
      <c r="F35" s="95"/>
      <c r="G35" s="95"/>
      <c r="H35" s="95"/>
      <c r="I35" s="96"/>
    </row>
    <row r="36" spans="1:9" ht="12.75">
      <c r="A36" s="94"/>
      <c r="B36" s="95"/>
      <c r="C36" s="95"/>
      <c r="D36" s="95"/>
      <c r="E36" s="95"/>
      <c r="F36" s="95"/>
      <c r="G36" s="95"/>
      <c r="H36" s="95"/>
      <c r="I36" s="96"/>
    </row>
    <row r="37" spans="1:9" ht="12.75">
      <c r="A37" s="94"/>
      <c r="B37" s="95"/>
      <c r="C37" s="95"/>
      <c r="D37" s="95"/>
      <c r="E37" s="95"/>
      <c r="F37" s="95"/>
      <c r="G37" s="95"/>
      <c r="H37" s="95"/>
      <c r="I37" s="96"/>
    </row>
    <row r="38" spans="1:9" ht="12.75">
      <c r="A38" s="94"/>
      <c r="B38" s="95"/>
      <c r="C38" s="95"/>
      <c r="D38" s="95"/>
      <c r="E38" s="95"/>
      <c r="F38" s="95"/>
      <c r="G38" s="95"/>
      <c r="H38" s="95"/>
      <c r="I38" s="96"/>
    </row>
    <row r="39" spans="1:9" ht="12.75">
      <c r="A39" s="94"/>
      <c r="B39" s="95"/>
      <c r="C39" s="95"/>
      <c r="D39" s="95"/>
      <c r="E39" s="95"/>
      <c r="F39" s="95"/>
      <c r="G39" s="95"/>
      <c r="H39" s="95"/>
      <c r="I39" s="96"/>
    </row>
    <row r="40" spans="1:9" ht="12.75">
      <c r="A40" s="94"/>
      <c r="B40" s="95"/>
      <c r="C40" s="95"/>
      <c r="D40" s="95"/>
      <c r="E40" s="95"/>
      <c r="F40" s="95"/>
      <c r="G40" s="95"/>
      <c r="H40" s="95"/>
      <c r="I40" s="96"/>
    </row>
    <row r="41" spans="1:9" ht="12.75">
      <c r="A41" s="94"/>
      <c r="B41" s="95"/>
      <c r="C41" s="95"/>
      <c r="D41" s="95"/>
      <c r="E41" s="95"/>
      <c r="F41" s="95"/>
      <c r="G41" s="95"/>
      <c r="H41" s="95"/>
      <c r="I41" s="96"/>
    </row>
    <row r="42" spans="1:9" ht="12.75">
      <c r="A42" s="94"/>
      <c r="B42" s="95"/>
      <c r="C42" s="95"/>
      <c r="D42" s="95"/>
      <c r="E42" s="95"/>
      <c r="F42" s="95"/>
      <c r="G42" s="95"/>
      <c r="H42" s="95"/>
      <c r="I42" s="96"/>
    </row>
    <row r="43" spans="1:9" ht="12.75">
      <c r="A43" s="94"/>
      <c r="B43" s="95"/>
      <c r="C43" s="95"/>
      <c r="D43" s="95"/>
      <c r="E43" s="95"/>
      <c r="F43" s="95"/>
      <c r="G43" s="95"/>
      <c r="H43" s="95"/>
      <c r="I43" s="96"/>
    </row>
    <row r="44" spans="1:9" ht="12.75">
      <c r="A44" s="94"/>
      <c r="B44" s="95"/>
      <c r="C44" s="95"/>
      <c r="D44" s="95"/>
      <c r="E44" s="95"/>
      <c r="F44" s="95"/>
      <c r="G44" s="95"/>
      <c r="H44" s="95"/>
      <c r="I44" s="96"/>
    </row>
    <row r="45" spans="1:9" ht="12.75">
      <c r="A45" s="94"/>
      <c r="B45" s="95"/>
      <c r="C45" s="95"/>
      <c r="D45" s="95"/>
      <c r="E45" s="95"/>
      <c r="F45" s="95"/>
      <c r="G45" s="95"/>
      <c r="H45" s="95"/>
      <c r="I45" s="96"/>
    </row>
    <row r="46" spans="1:9" ht="12.75">
      <c r="A46" s="94"/>
      <c r="B46" s="95"/>
      <c r="C46" s="95"/>
      <c r="D46" s="95"/>
      <c r="E46" s="95"/>
      <c r="F46" s="95"/>
      <c r="G46" s="95"/>
      <c r="H46" s="95"/>
      <c r="I46" s="96"/>
    </row>
    <row r="47" spans="1:9" ht="12.75">
      <c r="A47" s="94"/>
      <c r="B47" s="95"/>
      <c r="C47" s="95"/>
      <c r="D47" s="95"/>
      <c r="E47" s="95"/>
      <c r="F47" s="95"/>
      <c r="G47" s="95"/>
      <c r="H47" s="95"/>
      <c r="I47" s="96"/>
    </row>
    <row r="48" spans="1:9" ht="12.75">
      <c r="A48" s="94"/>
      <c r="B48" s="95"/>
      <c r="C48" s="95"/>
      <c r="D48" s="95"/>
      <c r="E48" s="95"/>
      <c r="F48" s="95"/>
      <c r="G48" s="95"/>
      <c r="H48" s="95"/>
      <c r="I48" s="96"/>
    </row>
    <row r="49" spans="1:9" ht="12.75">
      <c r="A49" s="94"/>
      <c r="B49" s="95"/>
      <c r="C49" s="95"/>
      <c r="D49" s="95"/>
      <c r="E49" s="95"/>
      <c r="F49" s="95"/>
      <c r="G49" s="95"/>
      <c r="H49" s="95"/>
      <c r="I49" s="96"/>
    </row>
    <row r="50" spans="1:9" ht="12.75">
      <c r="A50" s="94"/>
      <c r="B50" s="95"/>
      <c r="C50" s="95"/>
      <c r="D50" s="95"/>
      <c r="E50" s="95"/>
      <c r="F50" s="95"/>
      <c r="G50" s="95"/>
      <c r="H50" s="95"/>
      <c r="I50" s="96"/>
    </row>
    <row r="51" spans="1:9" ht="12.75">
      <c r="A51" s="94"/>
      <c r="B51" s="95"/>
      <c r="C51" s="95"/>
      <c r="D51" s="95"/>
      <c r="E51" s="95"/>
      <c r="F51" s="95"/>
      <c r="G51" s="95"/>
      <c r="H51" s="95"/>
      <c r="I51" s="96"/>
    </row>
    <row r="52" spans="1:9" ht="12.75">
      <c r="A52" s="94"/>
      <c r="B52" s="95"/>
      <c r="C52" s="95"/>
      <c r="D52" s="95"/>
      <c r="E52" s="95"/>
      <c r="F52" s="95"/>
      <c r="G52" s="95"/>
      <c r="H52" s="95"/>
      <c r="I52" s="96"/>
    </row>
    <row r="53" spans="1:9" ht="13.5" thickBot="1">
      <c r="A53" s="97"/>
      <c r="B53" s="98"/>
      <c r="C53" s="98"/>
      <c r="D53" s="98"/>
      <c r="E53" s="98"/>
      <c r="F53" s="98"/>
      <c r="G53" s="98"/>
      <c r="H53" s="98"/>
      <c r="I53" s="99"/>
    </row>
  </sheetData>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52"/>
  </sheetPr>
  <dimension ref="A1:B63"/>
  <sheetViews>
    <sheetView workbookViewId="0" topLeftCell="A1">
      <selection activeCell="A16" sqref="A16"/>
    </sheetView>
  </sheetViews>
  <sheetFormatPr defaultColWidth="9.140625" defaultRowHeight="12.75"/>
  <cols>
    <col min="1" max="1" width="105.00390625" style="0" customWidth="1"/>
    <col min="2" max="2" width="9.140625" style="79" customWidth="1"/>
  </cols>
  <sheetData>
    <row r="1" s="79" customFormat="1" ht="12.75">
      <c r="A1" s="2"/>
    </row>
    <row r="2" s="79" customFormat="1" ht="12.75">
      <c r="A2" s="2"/>
    </row>
    <row r="3" s="79" customFormat="1" ht="12.75">
      <c r="A3" s="2"/>
    </row>
    <row r="4" s="79" customFormat="1" ht="12.75">
      <c r="A4" s="2"/>
    </row>
    <row r="5" ht="12.75">
      <c r="A5" s="2"/>
    </row>
    <row r="6" ht="12.75">
      <c r="A6" s="2"/>
    </row>
    <row r="7" ht="12.75">
      <c r="A7" s="2"/>
    </row>
    <row r="8" ht="12.75">
      <c r="A8" s="2"/>
    </row>
    <row r="9" ht="12.75">
      <c r="A9" s="2"/>
    </row>
    <row r="10" ht="12.75">
      <c r="A10" s="2"/>
    </row>
    <row r="11" ht="12.75">
      <c r="A11" s="2"/>
    </row>
    <row r="12" ht="12.75">
      <c r="A12" s="2"/>
    </row>
    <row r="13" ht="12.75">
      <c r="A13" s="2"/>
    </row>
    <row r="14" ht="12.75">
      <c r="A14" s="5" t="s">
        <v>48</v>
      </c>
    </row>
    <row r="15" ht="12.75">
      <c r="A15" s="2"/>
    </row>
    <row r="16" spans="1:2" s="87" customFormat="1" ht="25.5">
      <c r="A16" s="88" t="s">
        <v>61</v>
      </c>
      <c r="B16" s="89"/>
    </row>
    <row r="17" ht="12.75">
      <c r="A17" s="2"/>
    </row>
    <row r="18" ht="12.75">
      <c r="A18" s="2" t="s">
        <v>66</v>
      </c>
    </row>
    <row r="19" ht="12.75">
      <c r="A19" s="2"/>
    </row>
    <row r="20" spans="1:2" s="103" customFormat="1" ht="12.75">
      <c r="A20" s="101" t="s">
        <v>64</v>
      </c>
      <c r="B20" s="102"/>
    </row>
    <row r="21" spans="1:2" s="103" customFormat="1" ht="12.75">
      <c r="A21" s="101" t="s">
        <v>65</v>
      </c>
      <c r="B21" s="102"/>
    </row>
    <row r="22" spans="1:2" ht="15">
      <c r="A22" s="2"/>
      <c r="B22" s="90"/>
    </row>
    <row r="23" ht="12.75">
      <c r="A23" s="5" t="s">
        <v>49</v>
      </c>
    </row>
    <row r="24" ht="12.75">
      <c r="A24" s="2"/>
    </row>
    <row r="25" ht="25.5">
      <c r="A25" s="88" t="s">
        <v>54</v>
      </c>
    </row>
    <row r="26" ht="12.75">
      <c r="A26" s="2"/>
    </row>
    <row r="27" spans="1:2" s="103" customFormat="1" ht="12.75">
      <c r="A27" s="101" t="s">
        <v>111</v>
      </c>
      <c r="B27" s="102"/>
    </row>
    <row r="28" spans="1:2" s="103" customFormat="1" ht="12.75">
      <c r="A28" s="101" t="s">
        <v>55</v>
      </c>
      <c r="B28" s="102"/>
    </row>
    <row r="29" spans="1:2" s="103" customFormat="1" ht="12.75">
      <c r="A29" s="101" t="s">
        <v>62</v>
      </c>
      <c r="B29" s="102"/>
    </row>
    <row r="30" spans="1:2" s="103" customFormat="1" ht="12.75">
      <c r="A30" s="101" t="s">
        <v>100</v>
      </c>
      <c r="B30" s="102"/>
    </row>
    <row r="31" ht="12.75">
      <c r="A31" s="2"/>
    </row>
    <row r="32" ht="12.75">
      <c r="A32" s="2" t="s">
        <v>103</v>
      </c>
    </row>
    <row r="33" ht="12.75">
      <c r="A33" s="2" t="s">
        <v>102</v>
      </c>
    </row>
    <row r="34" ht="12.75">
      <c r="A34" s="2"/>
    </row>
    <row r="35" spans="1:2" s="103" customFormat="1" ht="12.75">
      <c r="A35" s="101" t="s">
        <v>101</v>
      </c>
      <c r="B35" s="102"/>
    </row>
    <row r="36" spans="1:2" s="103" customFormat="1" ht="12.75">
      <c r="A36" s="101" t="s">
        <v>56</v>
      </c>
      <c r="B36" s="102"/>
    </row>
    <row r="37" spans="1:2" s="103" customFormat="1" ht="12.75">
      <c r="A37" s="101" t="s">
        <v>57</v>
      </c>
      <c r="B37" s="102"/>
    </row>
    <row r="38" spans="1:2" s="103" customFormat="1" ht="12.75">
      <c r="A38" s="101" t="s">
        <v>58</v>
      </c>
      <c r="B38" s="102"/>
    </row>
    <row r="39" spans="1:2" s="103" customFormat="1" ht="12.75">
      <c r="A39" s="101" t="s">
        <v>59</v>
      </c>
      <c r="B39" s="102"/>
    </row>
    <row r="40" ht="12.75">
      <c r="A40" s="2"/>
    </row>
    <row r="41" ht="25.5">
      <c r="A41" s="88" t="s">
        <v>104</v>
      </c>
    </row>
    <row r="42" ht="12.75">
      <c r="A42" s="2"/>
    </row>
    <row r="43" ht="12.75">
      <c r="A43" s="5" t="s">
        <v>53</v>
      </c>
    </row>
    <row r="44" ht="12.75">
      <c r="A44" s="2"/>
    </row>
    <row r="45" ht="25.5">
      <c r="A45" s="88" t="s">
        <v>63</v>
      </c>
    </row>
    <row r="46" ht="12.75">
      <c r="A46" s="2"/>
    </row>
    <row r="47" ht="12.75">
      <c r="A47" s="5" t="s">
        <v>50</v>
      </c>
    </row>
    <row r="48" ht="12.75">
      <c r="A48" s="2"/>
    </row>
    <row r="49" ht="38.25">
      <c r="A49" s="88" t="s">
        <v>112</v>
      </c>
    </row>
    <row r="50" ht="12.75">
      <c r="A50" s="2"/>
    </row>
    <row r="51" ht="12.75">
      <c r="A51" s="2"/>
    </row>
    <row r="52" ht="12.75">
      <c r="A52" s="2"/>
    </row>
    <row r="53" ht="12.75">
      <c r="A53" s="2"/>
    </row>
    <row r="54" ht="12.75">
      <c r="A54" s="2"/>
    </row>
    <row r="55" ht="12.75">
      <c r="A55" s="2"/>
    </row>
    <row r="56" ht="12.75">
      <c r="A56" s="2"/>
    </row>
    <row r="57" ht="12.75">
      <c r="A57" s="2"/>
    </row>
    <row r="58" ht="12.75">
      <c r="A58" s="79"/>
    </row>
    <row r="59" ht="12.75">
      <c r="A59" s="79"/>
    </row>
    <row r="60" ht="12.75">
      <c r="A60" s="79"/>
    </row>
    <row r="61" ht="12.75">
      <c r="A61" s="79"/>
    </row>
    <row r="62" ht="12.75">
      <c r="A62" s="79"/>
    </row>
    <row r="63" ht="12.75">
      <c r="A63" s="79"/>
    </row>
  </sheetData>
  <printOptions/>
  <pageMargins left="0.22" right="0.26" top="0.25" bottom="0.27" header="0.25" footer="0.27"/>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3"/>
    <pageSetUpPr fitToPage="1"/>
  </sheetPr>
  <dimension ref="A1:I86"/>
  <sheetViews>
    <sheetView workbookViewId="0" topLeftCell="A1">
      <selection activeCell="D64" sqref="D64"/>
    </sheetView>
  </sheetViews>
  <sheetFormatPr defaultColWidth="9.140625" defaultRowHeight="12.75"/>
  <cols>
    <col min="1" max="1" width="3.28125" style="0" customWidth="1"/>
    <col min="2" max="2" width="17.00390625" style="0" bestFit="1" customWidth="1"/>
    <col min="3" max="3" width="16.00390625" style="0" customWidth="1"/>
    <col min="4" max="6" width="23.28125" style="0" customWidth="1"/>
    <col min="8" max="14" width="9.140625" style="79" customWidth="1"/>
    <col min="15" max="15" width="13.00390625" style="79" customWidth="1"/>
  </cols>
  <sheetData>
    <row r="1" spans="1:9" ht="12.75">
      <c r="A1" s="2"/>
      <c r="B1" s="2"/>
      <c r="C1" s="2"/>
      <c r="D1" s="2"/>
      <c r="E1" s="2"/>
      <c r="F1" s="2"/>
      <c r="G1" s="2"/>
      <c r="H1" s="2"/>
      <c r="I1" s="2"/>
    </row>
    <row r="2" spans="1:9" ht="12.75">
      <c r="A2" s="2"/>
      <c r="B2" s="2"/>
      <c r="C2" s="2"/>
      <c r="D2" s="2"/>
      <c r="E2" s="2"/>
      <c r="F2" s="2"/>
      <c r="G2" s="2"/>
      <c r="H2" s="2"/>
      <c r="I2" s="2"/>
    </row>
    <row r="3" spans="1:9" ht="12.75">
      <c r="A3" s="2"/>
      <c r="B3" s="2"/>
      <c r="C3" s="2"/>
      <c r="D3" s="2"/>
      <c r="E3" s="2"/>
      <c r="F3" s="2"/>
      <c r="G3" s="2"/>
      <c r="H3" s="2"/>
      <c r="I3" s="2"/>
    </row>
    <row r="4" spans="1:9" ht="12.75">
      <c r="A4" s="2"/>
      <c r="B4" s="2"/>
      <c r="C4" s="2"/>
      <c r="D4" s="2"/>
      <c r="E4" s="2"/>
      <c r="F4" s="2"/>
      <c r="G4" s="2"/>
      <c r="H4" s="2"/>
      <c r="I4" s="2"/>
    </row>
    <row r="5" spans="1:9" ht="12.75">
      <c r="A5" s="2"/>
      <c r="B5" s="2"/>
      <c r="C5" s="2"/>
      <c r="D5" s="2"/>
      <c r="E5" s="2"/>
      <c r="F5" s="2"/>
      <c r="G5" s="2"/>
      <c r="H5" s="2"/>
      <c r="I5" s="2"/>
    </row>
    <row r="6" spans="1:9" ht="12.75">
      <c r="A6" s="2"/>
      <c r="B6" s="2"/>
      <c r="C6" s="2"/>
      <c r="D6" s="2"/>
      <c r="E6" s="2"/>
      <c r="F6" s="2"/>
      <c r="G6" s="2"/>
      <c r="H6" s="2"/>
      <c r="I6" s="2"/>
    </row>
    <row r="7" spans="1:9" ht="12.75">
      <c r="A7" s="2"/>
      <c r="B7" s="2"/>
      <c r="C7" s="2"/>
      <c r="D7" s="2"/>
      <c r="E7" s="2"/>
      <c r="F7" s="2"/>
      <c r="G7" s="2"/>
      <c r="H7" s="2"/>
      <c r="I7" s="2"/>
    </row>
    <row r="8" spans="1:9" ht="12.75">
      <c r="A8" s="2"/>
      <c r="B8" s="2"/>
      <c r="C8" s="2"/>
      <c r="D8" s="2"/>
      <c r="E8" s="2"/>
      <c r="F8" s="2"/>
      <c r="G8" s="2"/>
      <c r="H8" s="2"/>
      <c r="I8" s="2"/>
    </row>
    <row r="9" spans="1:9" ht="12.75">
      <c r="A9" s="2"/>
      <c r="B9" s="2"/>
      <c r="C9" s="2"/>
      <c r="D9" s="2"/>
      <c r="E9" s="2"/>
      <c r="F9" s="2"/>
      <c r="G9" s="2"/>
      <c r="H9" s="2"/>
      <c r="I9" s="2"/>
    </row>
    <row r="10" spans="1:9" ht="12.75">
      <c r="A10" s="2"/>
      <c r="B10" s="2"/>
      <c r="C10" s="2"/>
      <c r="D10" s="2"/>
      <c r="E10" s="2"/>
      <c r="F10" s="2"/>
      <c r="G10" s="2"/>
      <c r="H10" s="2"/>
      <c r="I10" s="2"/>
    </row>
    <row r="11" spans="1:9" ht="15.75">
      <c r="A11" s="2"/>
      <c r="B11" s="129" t="s">
        <v>67</v>
      </c>
      <c r="C11" s="129"/>
      <c r="D11" s="2"/>
      <c r="E11" s="2"/>
      <c r="F11" s="2"/>
      <c r="G11" s="2"/>
      <c r="H11" s="2"/>
      <c r="I11" s="2"/>
    </row>
    <row r="12" spans="1:9" ht="12.75">
      <c r="A12" s="2"/>
      <c r="B12" s="2"/>
      <c r="C12" s="2"/>
      <c r="D12" s="2"/>
      <c r="E12" s="2"/>
      <c r="F12" s="2"/>
      <c r="G12" s="2"/>
      <c r="H12" s="2"/>
      <c r="I12" s="2"/>
    </row>
    <row r="13" spans="1:9" ht="12.75">
      <c r="A13" s="2"/>
      <c r="B13" s="2" t="s">
        <v>113</v>
      </c>
      <c r="C13" s="2"/>
      <c r="D13" s="2"/>
      <c r="E13" s="2"/>
      <c r="F13" s="2"/>
      <c r="G13" s="2"/>
      <c r="H13" s="2"/>
      <c r="I13" s="2"/>
    </row>
    <row r="14" spans="1:9" ht="12.75">
      <c r="A14" s="2"/>
      <c r="B14" s="2"/>
      <c r="C14" s="2"/>
      <c r="D14" s="2"/>
      <c r="E14" s="2"/>
      <c r="F14" s="2"/>
      <c r="G14" s="2"/>
      <c r="H14" s="2"/>
      <c r="I14" s="2"/>
    </row>
    <row r="15" spans="1:9" ht="15.75">
      <c r="A15" s="2"/>
      <c r="B15" s="129" t="s">
        <v>6</v>
      </c>
      <c r="C15" s="129"/>
      <c r="D15" s="2"/>
      <c r="E15" s="2"/>
      <c r="F15" s="2"/>
      <c r="G15" s="2"/>
      <c r="H15" s="2"/>
      <c r="I15" s="2"/>
    </row>
    <row r="16" spans="1:9" ht="12.75">
      <c r="A16" s="2"/>
      <c r="B16" s="2"/>
      <c r="C16" s="2"/>
      <c r="D16" s="2"/>
      <c r="E16" s="2"/>
      <c r="F16" s="2"/>
      <c r="G16" s="2"/>
      <c r="H16" s="2"/>
      <c r="I16" s="2"/>
    </row>
    <row r="17" spans="1:9" ht="12.75">
      <c r="A17" s="2"/>
      <c r="B17" s="124" t="s">
        <v>86</v>
      </c>
      <c r="C17" s="2" t="s">
        <v>95</v>
      </c>
      <c r="D17" s="2"/>
      <c r="E17" s="2"/>
      <c r="F17" s="2"/>
      <c r="G17" s="2"/>
      <c r="H17" s="2"/>
      <c r="I17" s="2"/>
    </row>
    <row r="18" spans="1:9" ht="12.75">
      <c r="A18" s="2"/>
      <c r="B18" s="2"/>
      <c r="C18" s="2"/>
      <c r="D18" s="2"/>
      <c r="E18" s="2"/>
      <c r="F18" s="2"/>
      <c r="G18" s="2"/>
      <c r="H18" s="2"/>
      <c r="I18" s="2"/>
    </row>
    <row r="19" spans="1:9" ht="15.75">
      <c r="A19" s="2"/>
      <c r="B19" s="129" t="s">
        <v>12</v>
      </c>
      <c r="C19" s="129"/>
      <c r="D19" s="2"/>
      <c r="E19" s="2"/>
      <c r="F19" s="2"/>
      <c r="G19" s="2"/>
      <c r="H19" s="2"/>
      <c r="I19" s="2"/>
    </row>
    <row r="20" spans="1:9" ht="13.5" thickBot="1">
      <c r="A20" s="2"/>
      <c r="B20" s="2"/>
      <c r="C20" s="2"/>
      <c r="D20" s="2"/>
      <c r="E20" s="2"/>
      <c r="F20" s="2"/>
      <c r="G20" s="2"/>
      <c r="H20" s="2"/>
      <c r="I20" s="2"/>
    </row>
    <row r="21" spans="1:9" ht="13.5" thickBot="1">
      <c r="A21" s="2"/>
      <c r="B21" s="124" t="s">
        <v>68</v>
      </c>
      <c r="C21" s="104" t="s">
        <v>71</v>
      </c>
      <c r="D21" s="105" t="s">
        <v>72</v>
      </c>
      <c r="E21" s="122"/>
      <c r="F21" s="2"/>
      <c r="G21" s="2"/>
      <c r="H21" s="2"/>
      <c r="I21" s="2"/>
    </row>
    <row r="22" spans="1:9" ht="12.75">
      <c r="A22" s="2"/>
      <c r="B22" s="2"/>
      <c r="C22" s="106" t="s">
        <v>69</v>
      </c>
      <c r="D22" s="107">
        <v>480</v>
      </c>
      <c r="E22" s="122"/>
      <c r="F22" s="2"/>
      <c r="G22" s="2"/>
      <c r="H22" s="2"/>
      <c r="I22" s="2"/>
    </row>
    <row r="23" spans="1:9" ht="12.75">
      <c r="A23" s="2"/>
      <c r="B23" s="2"/>
      <c r="C23" s="108" t="s">
        <v>70</v>
      </c>
      <c r="D23" s="109">
        <v>560</v>
      </c>
      <c r="E23" s="122"/>
      <c r="F23" s="2"/>
      <c r="G23" s="2"/>
      <c r="H23" s="2"/>
      <c r="I23" s="2"/>
    </row>
    <row r="24" spans="1:9" ht="13.5" thickBot="1">
      <c r="A24" s="2"/>
      <c r="B24" s="2"/>
      <c r="C24" s="110" t="s">
        <v>90</v>
      </c>
      <c r="D24" s="111">
        <v>1300</v>
      </c>
      <c r="E24" s="122"/>
      <c r="F24" s="2"/>
      <c r="G24" s="2"/>
      <c r="H24" s="2"/>
      <c r="I24" s="2"/>
    </row>
    <row r="25" spans="1:9" ht="12.75">
      <c r="A25" s="2"/>
      <c r="B25" s="2"/>
      <c r="C25" s="121"/>
      <c r="D25" s="122"/>
      <c r="E25" s="122"/>
      <c r="F25" s="2"/>
      <c r="G25" s="2"/>
      <c r="H25" s="2"/>
      <c r="I25" s="2"/>
    </row>
    <row r="26" spans="1:9" ht="12.75">
      <c r="A26" s="2"/>
      <c r="B26" s="2" t="s">
        <v>87</v>
      </c>
      <c r="C26" s="121"/>
      <c r="D26" s="122"/>
      <c r="E26" s="122"/>
      <c r="F26" s="2"/>
      <c r="G26" s="2"/>
      <c r="H26" s="2"/>
      <c r="I26" s="2"/>
    </row>
    <row r="27" spans="1:9" ht="12.75">
      <c r="A27" s="2"/>
      <c r="B27" s="2"/>
      <c r="C27" s="2"/>
      <c r="D27" s="2"/>
      <c r="E27" s="2"/>
      <c r="F27" s="2"/>
      <c r="G27" s="2"/>
      <c r="H27" s="2"/>
      <c r="I27" s="2"/>
    </row>
    <row r="28" spans="1:9" ht="12.75">
      <c r="A28" s="2"/>
      <c r="B28" s="124" t="s">
        <v>73</v>
      </c>
      <c r="C28" s="2" t="s">
        <v>105</v>
      </c>
      <c r="D28" s="2"/>
      <c r="E28" s="2"/>
      <c r="F28" s="2"/>
      <c r="G28" s="2"/>
      <c r="H28" s="2"/>
      <c r="I28" s="2"/>
    </row>
    <row r="29" spans="1:9" ht="12.75">
      <c r="A29" s="2"/>
      <c r="B29" s="2"/>
      <c r="C29" s="2" t="s">
        <v>77</v>
      </c>
      <c r="D29" s="2"/>
      <c r="E29" s="2"/>
      <c r="F29" s="2"/>
      <c r="G29" s="2"/>
      <c r="H29" s="2"/>
      <c r="I29" s="2"/>
    </row>
    <row r="30" spans="1:9" ht="12.75">
      <c r="A30" s="2"/>
      <c r="B30" s="2"/>
      <c r="C30" s="2"/>
      <c r="D30" s="2"/>
      <c r="E30" s="2"/>
      <c r="F30" s="2"/>
      <c r="G30" s="2"/>
      <c r="H30" s="2"/>
      <c r="I30" s="2"/>
    </row>
    <row r="31" spans="1:9" ht="12.75">
      <c r="A31" s="2"/>
      <c r="B31" s="124" t="s">
        <v>91</v>
      </c>
      <c r="C31" s="2" t="s">
        <v>96</v>
      </c>
      <c r="D31" s="2"/>
      <c r="E31" s="2"/>
      <c r="F31" s="2"/>
      <c r="G31" s="2"/>
      <c r="H31" s="2"/>
      <c r="I31" s="2"/>
    </row>
    <row r="32" spans="1:9" ht="12.75">
      <c r="A32" s="2"/>
      <c r="B32" s="2"/>
      <c r="C32" s="2"/>
      <c r="D32" s="2"/>
      <c r="E32" s="2"/>
      <c r="F32" s="2"/>
      <c r="G32" s="2"/>
      <c r="H32" s="2"/>
      <c r="I32" s="2"/>
    </row>
    <row r="33" spans="1:9" ht="12.75">
      <c r="A33" s="2"/>
      <c r="B33" s="2"/>
      <c r="C33" s="2"/>
      <c r="D33" s="2"/>
      <c r="E33" s="2"/>
      <c r="F33" s="2"/>
      <c r="G33" s="2"/>
      <c r="H33" s="2"/>
      <c r="I33" s="2"/>
    </row>
    <row r="34" spans="1:9" ht="12.75">
      <c r="A34" s="2"/>
      <c r="B34" s="124" t="s">
        <v>78</v>
      </c>
      <c r="C34" s="2" t="s">
        <v>97</v>
      </c>
      <c r="D34" s="2"/>
      <c r="E34" s="2"/>
      <c r="F34" s="2"/>
      <c r="G34" s="2"/>
      <c r="H34" s="2"/>
      <c r="I34" s="2"/>
    </row>
    <row r="35" spans="1:9" ht="12.75">
      <c r="A35" s="2"/>
      <c r="B35" s="2"/>
      <c r="C35" s="2"/>
      <c r="D35" s="2"/>
      <c r="E35" s="2"/>
      <c r="F35" s="2"/>
      <c r="G35" s="2"/>
      <c r="H35" s="2"/>
      <c r="I35" s="2"/>
    </row>
    <row r="36" spans="1:9" ht="12.75">
      <c r="A36" s="2"/>
      <c r="B36" s="2"/>
      <c r="C36" s="2"/>
      <c r="D36" s="2"/>
      <c r="E36" s="2"/>
      <c r="F36" s="2"/>
      <c r="G36" s="2"/>
      <c r="H36" s="2"/>
      <c r="I36" s="2"/>
    </row>
    <row r="37" spans="1:9" ht="12.75">
      <c r="A37" s="2"/>
      <c r="B37" s="2" t="s">
        <v>84</v>
      </c>
      <c r="C37" s="2"/>
      <c r="D37" s="2"/>
      <c r="E37" s="2"/>
      <c r="F37" s="2"/>
      <c r="G37" s="2"/>
      <c r="H37" s="2"/>
      <c r="I37" s="2"/>
    </row>
    <row r="38" spans="1:9" ht="12.75">
      <c r="A38" s="2"/>
      <c r="B38" s="2" t="s">
        <v>85</v>
      </c>
      <c r="C38" s="2"/>
      <c r="D38" s="2"/>
      <c r="E38" s="2"/>
      <c r="F38" s="2"/>
      <c r="G38" s="2"/>
      <c r="H38" s="2"/>
      <c r="I38" s="2"/>
    </row>
    <row r="39" spans="1:9" ht="12.75">
      <c r="A39" s="2"/>
      <c r="B39" s="2"/>
      <c r="C39" s="2"/>
      <c r="D39" s="2"/>
      <c r="E39" s="2"/>
      <c r="F39" s="2"/>
      <c r="G39" s="2"/>
      <c r="H39" s="2"/>
      <c r="I39" s="2"/>
    </row>
    <row r="40" spans="1:9" ht="13.5" thickBot="1">
      <c r="A40" s="2"/>
      <c r="B40" s="2"/>
      <c r="C40" s="2"/>
      <c r="D40" s="2"/>
      <c r="E40" s="2"/>
      <c r="F40" s="2"/>
      <c r="G40" s="2"/>
      <c r="H40" s="2"/>
      <c r="I40" s="2"/>
    </row>
    <row r="41" spans="1:9" ht="13.5" thickBot="1">
      <c r="A41" s="2"/>
      <c r="B41" s="2"/>
      <c r="C41" s="104" t="s">
        <v>79</v>
      </c>
      <c r="D41" s="104" t="s">
        <v>36</v>
      </c>
      <c r="E41" s="104" t="s">
        <v>81</v>
      </c>
      <c r="F41" s="104" t="s">
        <v>80</v>
      </c>
      <c r="G41" s="2"/>
      <c r="H41" s="2"/>
      <c r="I41" s="2"/>
    </row>
    <row r="42" spans="1:9" ht="13.5" thickBot="1">
      <c r="A42" s="2"/>
      <c r="B42" s="2"/>
      <c r="C42" s="130" t="s">
        <v>82</v>
      </c>
      <c r="D42" s="131"/>
      <c r="E42" s="131"/>
      <c r="F42" s="132"/>
      <c r="G42" s="2"/>
      <c r="H42" s="2"/>
      <c r="I42" s="2"/>
    </row>
    <row r="43" spans="1:9" ht="12.75">
      <c r="A43" s="2"/>
      <c r="B43" s="2"/>
      <c r="C43" s="106" t="s">
        <v>74</v>
      </c>
      <c r="D43" s="112">
        <f>'Operating Parameters Input'!F71</f>
        <v>10.67</v>
      </c>
      <c r="E43" s="112">
        <f>'Operating Parameters Input'!F73</f>
        <v>27.62</v>
      </c>
      <c r="F43" s="113">
        <f>'Operating Parameters Input'!F72</f>
        <v>18.81</v>
      </c>
      <c r="G43" s="2"/>
      <c r="H43" s="2"/>
      <c r="I43" s="2"/>
    </row>
    <row r="44" spans="1:9" ht="12.75">
      <c r="A44" s="2"/>
      <c r="B44" s="2"/>
      <c r="C44" s="108" t="s">
        <v>75</v>
      </c>
      <c r="D44" s="114">
        <f>'Operating Parameters Input'!G71</f>
        <v>11.22</v>
      </c>
      <c r="E44" s="114">
        <f>'Operating Parameters Input'!G73</f>
        <v>28.86</v>
      </c>
      <c r="F44" s="115">
        <f>'Operating Parameters Input'!G72</f>
        <v>20.55</v>
      </c>
      <c r="G44" s="2"/>
      <c r="H44" s="2"/>
      <c r="I44" s="2"/>
    </row>
    <row r="45" spans="1:9" ht="13.5" thickBot="1">
      <c r="A45" s="2"/>
      <c r="B45" s="2"/>
      <c r="C45" s="116" t="s">
        <v>76</v>
      </c>
      <c r="D45" s="125">
        <f>'Operating Parameters Input'!H71</f>
        <v>12.38</v>
      </c>
      <c r="E45" s="117">
        <f>'Operating Parameters Input'!H73</f>
        <v>31.97</v>
      </c>
      <c r="F45" s="118">
        <f>'Operating Parameters Input'!H72</f>
        <v>24.18</v>
      </c>
      <c r="G45" s="2"/>
      <c r="H45" s="2"/>
      <c r="I45" s="2"/>
    </row>
    <row r="46" spans="1:9" ht="13.5" thickBot="1">
      <c r="A46" s="2"/>
      <c r="B46" s="2"/>
      <c r="C46" s="133" t="s">
        <v>83</v>
      </c>
      <c r="D46" s="134"/>
      <c r="E46" s="134"/>
      <c r="F46" s="135"/>
      <c r="G46" s="2"/>
      <c r="H46" s="2"/>
      <c r="I46" s="2"/>
    </row>
    <row r="47" spans="1:9" ht="12.75">
      <c r="A47" s="2"/>
      <c r="B47" s="2"/>
      <c r="C47" s="106" t="s">
        <v>74</v>
      </c>
      <c r="D47" s="112">
        <v>8.32</v>
      </c>
      <c r="E47" s="126">
        <v>33.39</v>
      </c>
      <c r="F47" s="113">
        <v>18.81</v>
      </c>
      <c r="G47" s="2"/>
      <c r="H47" s="2"/>
      <c r="I47" s="2"/>
    </row>
    <row r="48" spans="1:9" ht="12.75">
      <c r="A48" s="2"/>
      <c r="B48" s="2"/>
      <c r="C48" s="108" t="s">
        <v>75</v>
      </c>
      <c r="D48" s="114">
        <v>8.61</v>
      </c>
      <c r="E48" s="114">
        <v>35.15</v>
      </c>
      <c r="F48" s="115">
        <v>20.55</v>
      </c>
      <c r="G48" s="2"/>
      <c r="H48" s="2"/>
      <c r="I48" s="2"/>
    </row>
    <row r="49" spans="1:9" ht="13.5" thickBot="1">
      <c r="A49" s="2"/>
      <c r="B49" s="2"/>
      <c r="C49" s="110" t="s">
        <v>76</v>
      </c>
      <c r="D49" s="127">
        <v>9.1</v>
      </c>
      <c r="E49" s="119">
        <v>34.42</v>
      </c>
      <c r="F49" s="120">
        <v>24.18</v>
      </c>
      <c r="G49" s="2"/>
      <c r="H49" s="2"/>
      <c r="I49" s="2"/>
    </row>
    <row r="50" spans="1:9" ht="12.75">
      <c r="A50" s="2"/>
      <c r="B50" s="2"/>
      <c r="C50" s="121"/>
      <c r="D50" s="95"/>
      <c r="E50" s="95"/>
      <c r="F50" s="95"/>
      <c r="G50" s="2"/>
      <c r="H50" s="2"/>
      <c r="I50" s="2"/>
    </row>
    <row r="51" spans="1:9" ht="12.75">
      <c r="A51" s="2"/>
      <c r="B51" s="2"/>
      <c r="C51" s="2"/>
      <c r="D51" s="2"/>
      <c r="E51" s="2"/>
      <c r="F51" s="2"/>
      <c r="G51" s="2"/>
      <c r="H51" s="2"/>
      <c r="I51" s="2"/>
    </row>
    <row r="52" spans="1:9" ht="12.75">
      <c r="A52" s="2"/>
      <c r="B52" s="2" t="s">
        <v>107</v>
      </c>
      <c r="C52" s="2"/>
      <c r="D52" s="2"/>
      <c r="E52" s="2"/>
      <c r="F52" s="2"/>
      <c r="G52" s="2"/>
      <c r="H52" s="2"/>
      <c r="I52" s="2"/>
    </row>
    <row r="53" spans="1:9" ht="12.75">
      <c r="A53" s="2"/>
      <c r="B53" s="2" t="s">
        <v>106</v>
      </c>
      <c r="C53" s="2"/>
      <c r="D53" s="2"/>
      <c r="E53" s="2"/>
      <c r="F53" s="2"/>
      <c r="G53" s="2"/>
      <c r="H53" s="2"/>
      <c r="I53" s="2"/>
    </row>
    <row r="54" spans="1:9" ht="12.75">
      <c r="A54" s="2"/>
      <c r="B54" s="2"/>
      <c r="C54" s="2"/>
      <c r="D54" s="2"/>
      <c r="E54" s="2"/>
      <c r="F54" s="2"/>
      <c r="G54" s="2"/>
      <c r="H54" s="2"/>
      <c r="I54" s="2"/>
    </row>
    <row r="55" spans="1:9" ht="12.75">
      <c r="A55" s="2"/>
      <c r="B55" s="2"/>
      <c r="C55" s="2"/>
      <c r="D55" s="2"/>
      <c r="E55" s="2"/>
      <c r="F55" s="2"/>
      <c r="G55" s="2"/>
      <c r="H55" s="2"/>
      <c r="I55" s="2"/>
    </row>
    <row r="56" spans="1:9" ht="12.75">
      <c r="A56" s="2"/>
      <c r="B56" s="2"/>
      <c r="C56" s="2"/>
      <c r="D56" s="2"/>
      <c r="E56" s="2"/>
      <c r="F56" s="2"/>
      <c r="G56" s="2"/>
      <c r="H56" s="2"/>
      <c r="I56" s="2"/>
    </row>
    <row r="57" spans="1:9" ht="12.75">
      <c r="A57" s="2"/>
      <c r="B57" s="2" t="s">
        <v>115</v>
      </c>
      <c r="C57" s="2"/>
      <c r="D57" s="2"/>
      <c r="E57" s="2"/>
      <c r="F57" s="2"/>
      <c r="G57" s="2"/>
      <c r="H57" s="2"/>
      <c r="I57" s="2"/>
    </row>
    <row r="58" spans="1:9" ht="12.75">
      <c r="A58" s="2"/>
      <c r="B58" s="2"/>
      <c r="C58" s="2"/>
      <c r="D58" s="2"/>
      <c r="E58" s="2"/>
      <c r="F58" s="2"/>
      <c r="G58" s="2"/>
      <c r="H58" s="2"/>
      <c r="I58" s="2"/>
    </row>
    <row r="59" spans="1:9" ht="12.75">
      <c r="A59" s="2"/>
      <c r="B59" s="2"/>
      <c r="C59" s="2"/>
      <c r="D59" s="2"/>
      <c r="E59" s="2"/>
      <c r="F59" s="2"/>
      <c r="G59" s="2"/>
      <c r="H59" s="2"/>
      <c r="I59" s="2"/>
    </row>
    <row r="60" spans="1:9" ht="12.75">
      <c r="A60" s="2"/>
      <c r="B60" s="2"/>
      <c r="C60" s="2"/>
      <c r="D60" s="2"/>
      <c r="E60" s="2"/>
      <c r="F60" s="2"/>
      <c r="G60" s="2"/>
      <c r="H60" s="2"/>
      <c r="I60" s="2"/>
    </row>
    <row r="61" spans="1:9" ht="12.75">
      <c r="A61" s="2"/>
      <c r="B61" s="2"/>
      <c r="C61" s="2"/>
      <c r="D61" s="2"/>
      <c r="E61" s="2"/>
      <c r="F61" s="2"/>
      <c r="G61" s="2"/>
      <c r="H61" s="2"/>
      <c r="I61" s="2"/>
    </row>
    <row r="62" spans="1:9" ht="12.75">
      <c r="A62" s="2"/>
      <c r="B62" s="2"/>
      <c r="C62" s="2"/>
      <c r="D62" s="2"/>
      <c r="E62" s="2"/>
      <c r="F62" s="2"/>
      <c r="G62" s="2"/>
      <c r="H62" s="2"/>
      <c r="I62" s="2"/>
    </row>
    <row r="63" spans="1:9" ht="12.75">
      <c r="A63" s="2"/>
      <c r="B63" s="2"/>
      <c r="C63" s="2"/>
      <c r="D63" s="2"/>
      <c r="E63" s="2"/>
      <c r="F63" s="2"/>
      <c r="G63" s="2"/>
      <c r="H63" s="2"/>
      <c r="I63" s="2"/>
    </row>
    <row r="64" spans="1:9" ht="12.75">
      <c r="A64" s="2"/>
      <c r="B64" s="2"/>
      <c r="C64" s="2"/>
      <c r="D64" s="2"/>
      <c r="E64" s="2"/>
      <c r="F64" s="2"/>
      <c r="G64" s="2"/>
      <c r="H64" s="2"/>
      <c r="I64" s="2"/>
    </row>
    <row r="65" spans="1:9" ht="12.75">
      <c r="A65" s="2"/>
      <c r="B65" s="2"/>
      <c r="C65" s="2"/>
      <c r="D65" s="2"/>
      <c r="E65" s="2"/>
      <c r="F65" s="2"/>
      <c r="G65" s="2"/>
      <c r="H65" s="2"/>
      <c r="I65" s="2"/>
    </row>
    <row r="66" spans="1:9" ht="12.75">
      <c r="A66" s="2"/>
      <c r="B66" s="2"/>
      <c r="C66" s="2"/>
      <c r="D66" s="2"/>
      <c r="E66" s="2"/>
      <c r="F66" s="2"/>
      <c r="G66" s="2"/>
      <c r="H66" s="2"/>
      <c r="I66" s="2"/>
    </row>
    <row r="67" spans="1:9" ht="12.75">
      <c r="A67" s="2"/>
      <c r="B67" s="2"/>
      <c r="C67" s="2"/>
      <c r="D67" s="2"/>
      <c r="E67" s="2"/>
      <c r="F67" s="2"/>
      <c r="G67" s="2"/>
      <c r="H67" s="2"/>
      <c r="I67" s="2"/>
    </row>
    <row r="68" spans="1:7" ht="12.75">
      <c r="A68" s="79"/>
      <c r="B68" s="79"/>
      <c r="C68" s="79"/>
      <c r="D68" s="79"/>
      <c r="E68" s="79"/>
      <c r="F68" s="79"/>
      <c r="G68" s="79"/>
    </row>
    <row r="69" spans="1:7" ht="12.75">
      <c r="A69" s="79"/>
      <c r="B69" s="79"/>
      <c r="C69" s="79"/>
      <c r="D69" s="79"/>
      <c r="E69" s="79"/>
      <c r="F69" s="79"/>
      <c r="G69" s="79"/>
    </row>
    <row r="70" spans="1:7" ht="12.75">
      <c r="A70" s="79"/>
      <c r="B70" s="79"/>
      <c r="C70" s="79"/>
      <c r="D70" s="79"/>
      <c r="E70" s="79"/>
      <c r="F70" s="79"/>
      <c r="G70" s="79"/>
    </row>
    <row r="71" spans="1:7" ht="12.75">
      <c r="A71" s="79"/>
      <c r="B71" s="79"/>
      <c r="C71" s="79"/>
      <c r="D71" s="79"/>
      <c r="E71" s="79"/>
      <c r="F71" s="79"/>
      <c r="G71" s="79"/>
    </row>
    <row r="72" spans="1:7" ht="12.75">
      <c r="A72" s="79"/>
      <c r="B72" s="79"/>
      <c r="C72" s="79"/>
      <c r="D72" s="79"/>
      <c r="E72" s="79"/>
      <c r="F72" s="79"/>
      <c r="G72" s="79"/>
    </row>
    <row r="73" spans="1:7" ht="12.75">
      <c r="A73" s="79"/>
      <c r="B73" s="79"/>
      <c r="C73" s="79"/>
      <c r="D73" s="79"/>
      <c r="E73" s="79"/>
      <c r="F73" s="79"/>
      <c r="G73" s="79"/>
    </row>
    <row r="74" spans="1:7" ht="12.75">
      <c r="A74" s="79"/>
      <c r="B74" s="79"/>
      <c r="C74" s="79"/>
      <c r="D74" s="79"/>
      <c r="E74" s="79"/>
      <c r="F74" s="79"/>
      <c r="G74" s="79"/>
    </row>
    <row r="75" spans="1:7" ht="12.75">
      <c r="A75" s="79"/>
      <c r="B75" s="79"/>
      <c r="C75" s="79"/>
      <c r="D75" s="79"/>
      <c r="E75" s="79"/>
      <c r="F75" s="79"/>
      <c r="G75" s="79"/>
    </row>
    <row r="76" spans="1:7" ht="12.75">
      <c r="A76" s="79"/>
      <c r="B76" s="79"/>
      <c r="C76" s="79"/>
      <c r="D76" s="79"/>
      <c r="E76" s="79"/>
      <c r="F76" s="79"/>
      <c r="G76" s="79"/>
    </row>
    <row r="77" spans="1:7" ht="12.75">
      <c r="A77" s="79"/>
      <c r="B77" s="79"/>
      <c r="C77" s="79"/>
      <c r="D77" s="79"/>
      <c r="E77" s="79"/>
      <c r="F77" s="79"/>
      <c r="G77" s="79"/>
    </row>
    <row r="78" spans="1:7" ht="12.75">
      <c r="A78" s="79"/>
      <c r="B78" s="79"/>
      <c r="C78" s="79"/>
      <c r="D78" s="79"/>
      <c r="E78" s="79"/>
      <c r="F78" s="79"/>
      <c r="G78" s="79"/>
    </row>
    <row r="79" spans="1:7" ht="12.75">
      <c r="A79" s="79"/>
      <c r="B79" s="79"/>
      <c r="C79" s="79"/>
      <c r="D79" s="79"/>
      <c r="E79" s="79"/>
      <c r="F79" s="79"/>
      <c r="G79" s="79"/>
    </row>
    <row r="80" spans="1:7" ht="12.75">
      <c r="A80" s="79"/>
      <c r="B80" s="79"/>
      <c r="C80" s="79"/>
      <c r="D80" s="79"/>
      <c r="E80" s="79"/>
      <c r="F80" s="79"/>
      <c r="G80" s="79"/>
    </row>
    <row r="81" spans="1:7" ht="12.75">
      <c r="A81" s="79"/>
      <c r="B81" s="79"/>
      <c r="C81" s="79"/>
      <c r="D81" s="79"/>
      <c r="E81" s="79"/>
      <c r="F81" s="79"/>
      <c r="G81" s="79"/>
    </row>
    <row r="82" spans="1:7" ht="12.75">
      <c r="A82" s="79"/>
      <c r="B82" s="79"/>
      <c r="C82" s="79"/>
      <c r="D82" s="79"/>
      <c r="E82" s="79"/>
      <c r="F82" s="79"/>
      <c r="G82" s="79"/>
    </row>
    <row r="83" spans="1:7" ht="12.75">
      <c r="A83" s="79"/>
      <c r="B83" s="79"/>
      <c r="C83" s="79"/>
      <c r="D83" s="79"/>
      <c r="E83" s="79"/>
      <c r="F83" s="79"/>
      <c r="G83" s="79"/>
    </row>
    <row r="84" spans="1:7" ht="12.75">
      <c r="A84" s="79"/>
      <c r="B84" s="79"/>
      <c r="C84" s="79"/>
      <c r="D84" s="79"/>
      <c r="E84" s="79"/>
      <c r="F84" s="79"/>
      <c r="G84" s="79"/>
    </row>
    <row r="85" spans="1:7" ht="12.75">
      <c r="A85" s="79"/>
      <c r="B85" s="79"/>
      <c r="C85" s="79"/>
      <c r="D85" s="79"/>
      <c r="E85" s="79"/>
      <c r="F85" s="79"/>
      <c r="G85" s="79"/>
    </row>
    <row r="86" spans="1:7" ht="12.75">
      <c r="A86" s="79"/>
      <c r="B86" s="79"/>
      <c r="C86" s="79"/>
      <c r="D86" s="79"/>
      <c r="E86" s="79"/>
      <c r="F86" s="79"/>
      <c r="G86" s="79"/>
    </row>
  </sheetData>
  <sheetProtection/>
  <mergeCells count="5">
    <mergeCell ref="B11:C11"/>
    <mergeCell ref="C42:F42"/>
    <mergeCell ref="C46:F46"/>
    <mergeCell ref="B15:C15"/>
    <mergeCell ref="B19:C19"/>
  </mergeCells>
  <printOptions/>
  <pageMargins left="0.75" right="0.75" top="1" bottom="1" header="0.5" footer="0.5"/>
  <pageSetup fitToHeight="1" fitToWidth="1" horizontalDpi="600" verticalDpi="600" orientation="portrait" paperSize="9" scale="63" r:id="rId2"/>
  <drawing r:id="rId1"/>
</worksheet>
</file>

<file path=xl/worksheets/sheet4.xml><?xml version="1.0" encoding="utf-8"?>
<worksheet xmlns="http://schemas.openxmlformats.org/spreadsheetml/2006/main" xmlns:r="http://schemas.openxmlformats.org/officeDocument/2006/relationships">
  <sheetPr>
    <tabColor indexed="16"/>
    <pageSetUpPr fitToPage="1"/>
  </sheetPr>
  <dimension ref="A1:AG174"/>
  <sheetViews>
    <sheetView zoomScale="75" zoomScaleNormal="75" workbookViewId="0" topLeftCell="A1">
      <selection activeCell="D41" sqref="D41"/>
    </sheetView>
  </sheetViews>
  <sheetFormatPr defaultColWidth="9.140625" defaultRowHeight="12.75"/>
  <cols>
    <col min="2" max="2" width="11.8515625" style="0" customWidth="1"/>
    <col min="3" max="3" width="1.421875" style="0" customWidth="1"/>
    <col min="4" max="4" width="76.140625" style="0" bestFit="1" customWidth="1"/>
    <col min="5" max="5" width="12.140625" style="0" customWidth="1"/>
    <col min="6" max="7" width="23.57421875" style="0" customWidth="1"/>
    <col min="8" max="8" width="23.57421875" style="0" bestFit="1" customWidth="1"/>
    <col min="9" max="9" width="1.8515625" style="0" customWidth="1"/>
    <col min="10" max="10" width="6.57421875" style="2" customWidth="1"/>
    <col min="11" max="11" width="1.7109375" style="0" customWidth="1"/>
    <col min="12" max="12" width="26.57421875" style="0" customWidth="1"/>
    <col min="13" max="13" width="11.28125" style="0" customWidth="1"/>
    <col min="15" max="15" width="10.57421875" style="0" bestFit="1" customWidth="1"/>
    <col min="17" max="17" width="1.1484375" style="0" customWidth="1"/>
  </cols>
  <sheetData>
    <row r="1" spans="11:33" s="2" customFormat="1" ht="12.75">
      <c r="K1" s="79"/>
      <c r="L1" s="79"/>
      <c r="M1" s="79"/>
      <c r="N1" s="79"/>
      <c r="O1" s="79"/>
      <c r="P1" s="79"/>
      <c r="Q1" s="79"/>
      <c r="R1" s="79"/>
      <c r="S1" s="79"/>
      <c r="T1" s="79"/>
      <c r="U1" s="79"/>
      <c r="V1" s="79"/>
      <c r="W1" s="79"/>
      <c r="X1" s="79"/>
      <c r="Y1" s="79"/>
      <c r="Z1" s="79"/>
      <c r="AA1" s="79"/>
      <c r="AB1" s="79"/>
      <c r="AC1" s="79"/>
      <c r="AD1" s="79"/>
      <c r="AE1" s="79"/>
      <c r="AF1" s="79"/>
      <c r="AG1" s="79"/>
    </row>
    <row r="2" spans="1:33" ht="22.5" customHeight="1">
      <c r="A2" s="2"/>
      <c r="B2" s="2"/>
      <c r="C2" s="2"/>
      <c r="D2" s="2"/>
      <c r="E2" s="2"/>
      <c r="F2" s="2"/>
      <c r="G2" s="2"/>
      <c r="H2" s="2"/>
      <c r="I2" s="2"/>
      <c r="K2" s="79"/>
      <c r="L2" s="79"/>
      <c r="M2" s="79"/>
      <c r="N2" s="79"/>
      <c r="O2" s="79"/>
      <c r="P2" s="79"/>
      <c r="Q2" s="79"/>
      <c r="R2" s="79"/>
      <c r="S2" s="79"/>
      <c r="T2" s="79"/>
      <c r="U2" s="79"/>
      <c r="V2" s="79"/>
      <c r="W2" s="79"/>
      <c r="X2" s="79"/>
      <c r="Y2" s="79"/>
      <c r="Z2" s="79"/>
      <c r="AA2" s="79"/>
      <c r="AB2" s="79"/>
      <c r="AC2" s="79"/>
      <c r="AD2" s="79"/>
      <c r="AE2" s="79"/>
      <c r="AF2" s="79"/>
      <c r="AG2" s="79"/>
    </row>
    <row r="3" spans="1:33" ht="22.5" customHeight="1">
      <c r="A3" s="2"/>
      <c r="B3" s="2"/>
      <c r="C3" s="2"/>
      <c r="D3" s="2"/>
      <c r="E3" s="2"/>
      <c r="F3" s="2"/>
      <c r="G3" s="2"/>
      <c r="H3" s="4"/>
      <c r="I3" s="4"/>
      <c r="J3" s="4"/>
      <c r="K3" s="82"/>
      <c r="L3" s="82"/>
      <c r="M3" s="79"/>
      <c r="N3" s="79"/>
      <c r="O3" s="79"/>
      <c r="P3" s="79"/>
      <c r="Q3" s="79"/>
      <c r="R3" s="79"/>
      <c r="S3" s="79"/>
      <c r="T3" s="79"/>
      <c r="U3" s="79"/>
      <c r="V3" s="79"/>
      <c r="W3" s="79"/>
      <c r="X3" s="79"/>
      <c r="Y3" s="79"/>
      <c r="Z3" s="79"/>
      <c r="AA3" s="79"/>
      <c r="AB3" s="79"/>
      <c r="AC3" s="79"/>
      <c r="AD3" s="79"/>
      <c r="AE3" s="79"/>
      <c r="AF3" s="79"/>
      <c r="AG3" s="79"/>
    </row>
    <row r="4" spans="1:33" ht="26.25" customHeight="1" thickBot="1">
      <c r="A4" s="2"/>
      <c r="B4" s="2"/>
      <c r="C4" s="2"/>
      <c r="D4" s="2"/>
      <c r="E4" s="2"/>
      <c r="F4" s="2"/>
      <c r="G4" s="2"/>
      <c r="H4" s="2"/>
      <c r="I4" s="2"/>
      <c r="K4" s="79"/>
      <c r="L4" s="79"/>
      <c r="M4" s="79"/>
      <c r="N4" s="79"/>
      <c r="O4" s="79"/>
      <c r="P4" s="79"/>
      <c r="Q4" s="79"/>
      <c r="R4" s="79"/>
      <c r="S4" s="79"/>
      <c r="T4" s="79"/>
      <c r="U4" s="79"/>
      <c r="V4" s="79"/>
      <c r="W4" s="79"/>
      <c r="X4" s="79"/>
      <c r="Y4" s="79"/>
      <c r="Z4" s="79"/>
      <c r="AA4" s="79"/>
      <c r="AB4" s="79"/>
      <c r="AC4" s="79"/>
      <c r="AD4" s="79"/>
      <c r="AE4" s="79"/>
      <c r="AF4" s="79"/>
      <c r="AG4" s="79"/>
    </row>
    <row r="5" spans="1:33" ht="4.5" customHeight="1">
      <c r="A5" s="2"/>
      <c r="B5" s="2"/>
      <c r="C5" s="41"/>
      <c r="D5" s="74"/>
      <c r="E5" s="42"/>
      <c r="F5" s="42"/>
      <c r="G5" s="42"/>
      <c r="H5" s="42"/>
      <c r="I5" s="43"/>
      <c r="K5" s="79"/>
      <c r="L5" s="79"/>
      <c r="M5" s="79"/>
      <c r="N5" s="79"/>
      <c r="O5" s="79"/>
      <c r="P5" s="79"/>
      <c r="Q5" s="79"/>
      <c r="R5" s="79"/>
      <c r="S5" s="79"/>
      <c r="T5" s="79"/>
      <c r="U5" s="79"/>
      <c r="V5" s="79"/>
      <c r="W5" s="79"/>
      <c r="X5" s="79"/>
      <c r="Y5" s="79"/>
      <c r="Z5" s="79"/>
      <c r="AA5" s="79"/>
      <c r="AB5" s="79"/>
      <c r="AC5" s="79"/>
      <c r="AD5" s="79"/>
      <c r="AE5" s="79"/>
      <c r="AF5" s="79"/>
      <c r="AG5" s="79"/>
    </row>
    <row r="6" spans="1:33" ht="3" customHeight="1" thickBot="1">
      <c r="A6" s="2"/>
      <c r="B6" s="2"/>
      <c r="C6" s="44"/>
      <c r="D6" s="45"/>
      <c r="E6" s="45"/>
      <c r="F6" s="45"/>
      <c r="G6" s="45"/>
      <c r="H6" s="45"/>
      <c r="I6" s="46"/>
      <c r="K6" s="79"/>
      <c r="L6" s="79"/>
      <c r="M6" s="79"/>
      <c r="N6" s="79"/>
      <c r="O6" s="79"/>
      <c r="P6" s="79"/>
      <c r="Q6" s="79"/>
      <c r="R6" s="79"/>
      <c r="S6" s="79"/>
      <c r="T6" s="79"/>
      <c r="U6" s="79"/>
      <c r="V6" s="79"/>
      <c r="W6" s="79"/>
      <c r="X6" s="79"/>
      <c r="Y6" s="79"/>
      <c r="Z6" s="79"/>
      <c r="AA6" s="79"/>
      <c r="AB6" s="79"/>
      <c r="AC6" s="79"/>
      <c r="AD6" s="79"/>
      <c r="AE6" s="79"/>
      <c r="AF6" s="79"/>
      <c r="AG6" s="79"/>
    </row>
    <row r="7" spans="1:33" ht="27" thickBot="1">
      <c r="A7" s="2"/>
      <c r="B7" s="2"/>
      <c r="C7" s="44"/>
      <c r="D7" s="75" t="s">
        <v>41</v>
      </c>
      <c r="E7" s="47"/>
      <c r="F7" s="47"/>
      <c r="G7" s="47"/>
      <c r="H7" s="48"/>
      <c r="I7" s="46"/>
      <c r="K7" s="79"/>
      <c r="L7" s="79"/>
      <c r="M7" s="79"/>
      <c r="N7" s="79"/>
      <c r="O7" s="79"/>
      <c r="P7" s="79"/>
      <c r="Q7" s="79"/>
      <c r="R7" s="79"/>
      <c r="S7" s="83"/>
      <c r="T7" s="79"/>
      <c r="U7" s="79"/>
      <c r="V7" s="79"/>
      <c r="W7" s="79"/>
      <c r="X7" s="79"/>
      <c r="Y7" s="79"/>
      <c r="Z7" s="79"/>
      <c r="AA7" s="79"/>
      <c r="AB7" s="79"/>
      <c r="AC7" s="79"/>
      <c r="AD7" s="79"/>
      <c r="AE7" s="79"/>
      <c r="AF7" s="79"/>
      <c r="AG7" s="79"/>
    </row>
    <row r="8" spans="1:33" ht="23.25">
      <c r="A8" s="2"/>
      <c r="B8" s="2"/>
      <c r="C8" s="44"/>
      <c r="D8" s="49"/>
      <c r="E8" s="50"/>
      <c r="F8" s="50"/>
      <c r="G8" s="50"/>
      <c r="H8" s="51"/>
      <c r="I8" s="46"/>
      <c r="K8" s="79"/>
      <c r="L8" s="79"/>
      <c r="M8" s="79"/>
      <c r="N8" s="79"/>
      <c r="O8" s="79"/>
      <c r="P8" s="79"/>
      <c r="Q8" s="79"/>
      <c r="R8" s="79"/>
      <c r="S8" s="79"/>
      <c r="T8" s="79"/>
      <c r="U8" s="79"/>
      <c r="V8" s="79"/>
      <c r="W8" s="79"/>
      <c r="X8" s="79"/>
      <c r="Y8" s="79"/>
      <c r="Z8" s="79"/>
      <c r="AA8" s="79"/>
      <c r="AB8" s="79"/>
      <c r="AC8" s="79"/>
      <c r="AD8" s="79"/>
      <c r="AE8" s="79"/>
      <c r="AF8" s="79"/>
      <c r="AG8" s="79"/>
    </row>
    <row r="9" spans="1:33" ht="24" thickBot="1">
      <c r="A9" s="2"/>
      <c r="B9" s="2"/>
      <c r="C9" s="44"/>
      <c r="D9" s="73" t="s">
        <v>0</v>
      </c>
      <c r="E9" s="50"/>
      <c r="F9" s="50"/>
      <c r="G9" s="50"/>
      <c r="H9" s="51"/>
      <c r="I9" s="46"/>
      <c r="K9" s="79"/>
      <c r="L9" s="79"/>
      <c r="M9" s="79"/>
      <c r="N9" s="79"/>
      <c r="O9" s="79"/>
      <c r="P9" s="79"/>
      <c r="Q9" s="79"/>
      <c r="R9" s="79"/>
      <c r="S9" s="79"/>
      <c r="T9" s="79"/>
      <c r="U9" s="79"/>
      <c r="V9" s="79"/>
      <c r="W9" s="79"/>
      <c r="X9" s="79"/>
      <c r="Y9" s="79"/>
      <c r="Z9" s="79"/>
      <c r="AA9" s="79"/>
      <c r="AB9" s="79"/>
      <c r="AC9" s="79"/>
      <c r="AD9" s="79"/>
      <c r="AE9" s="79"/>
      <c r="AF9" s="79"/>
      <c r="AG9" s="79"/>
    </row>
    <row r="10" spans="1:33" ht="24" thickBot="1">
      <c r="A10" s="2"/>
      <c r="B10" s="2"/>
      <c r="C10" s="44"/>
      <c r="D10" s="49" t="s">
        <v>1</v>
      </c>
      <c r="E10" s="50"/>
      <c r="F10" s="50"/>
      <c r="G10" s="50"/>
      <c r="H10" s="52">
        <v>240000</v>
      </c>
      <c r="I10" s="46"/>
      <c r="K10" s="79"/>
      <c r="L10" s="79"/>
      <c r="M10" s="79"/>
      <c r="N10" s="79"/>
      <c r="O10" s="79"/>
      <c r="P10" s="79"/>
      <c r="Q10" s="79"/>
      <c r="R10" s="79"/>
      <c r="S10" s="79"/>
      <c r="T10" s="79"/>
      <c r="U10" s="79"/>
      <c r="V10" s="79"/>
      <c r="W10" s="79"/>
      <c r="X10" s="79"/>
      <c r="Y10" s="79"/>
      <c r="Z10" s="79"/>
      <c r="AA10" s="79"/>
      <c r="AB10" s="79"/>
      <c r="AC10" s="79"/>
      <c r="AD10" s="79"/>
      <c r="AE10" s="79"/>
      <c r="AF10" s="79"/>
      <c r="AG10" s="79"/>
    </row>
    <row r="11" spans="1:33" ht="24" thickBot="1">
      <c r="A11" s="2"/>
      <c r="B11" s="2"/>
      <c r="C11" s="44"/>
      <c r="D11" s="49" t="s">
        <v>2</v>
      </c>
      <c r="E11" s="50"/>
      <c r="F11" s="50"/>
      <c r="G11" s="50"/>
      <c r="H11" s="52">
        <v>50000</v>
      </c>
      <c r="I11" s="46"/>
      <c r="K11" s="79"/>
      <c r="L11" s="79"/>
      <c r="M11" s="79"/>
      <c r="N11" s="79"/>
      <c r="O11" s="79"/>
      <c r="P11" s="79"/>
      <c r="Q11" s="79"/>
      <c r="R11" s="79"/>
      <c r="S11" s="79"/>
      <c r="T11" s="79"/>
      <c r="U11" s="79"/>
      <c r="V11" s="79"/>
      <c r="W11" s="79"/>
      <c r="X11" s="79"/>
      <c r="Y11" s="79"/>
      <c r="Z11" s="79"/>
      <c r="AA11" s="79"/>
      <c r="AB11" s="79"/>
      <c r="AC11" s="79"/>
      <c r="AD11" s="79"/>
      <c r="AE11" s="79"/>
      <c r="AF11" s="79"/>
      <c r="AG11" s="79"/>
    </row>
    <row r="12" spans="1:33" ht="24" thickBot="1">
      <c r="A12" s="2"/>
      <c r="B12" s="2"/>
      <c r="C12" s="44"/>
      <c r="D12" s="49" t="s">
        <v>3</v>
      </c>
      <c r="E12" s="50"/>
      <c r="F12" s="50"/>
      <c r="G12" s="50"/>
      <c r="H12" s="53">
        <v>0.18</v>
      </c>
      <c r="I12" s="46"/>
      <c r="K12" s="79"/>
      <c r="L12" s="79"/>
      <c r="M12" s="79"/>
      <c r="N12" s="79"/>
      <c r="O12" s="79"/>
      <c r="P12" s="79"/>
      <c r="Q12" s="79"/>
      <c r="R12" s="79"/>
      <c r="S12" s="79"/>
      <c r="T12" s="79"/>
      <c r="U12" s="79"/>
      <c r="V12" s="79"/>
      <c r="W12" s="79"/>
      <c r="X12" s="79"/>
      <c r="Y12" s="79"/>
      <c r="Z12" s="79"/>
      <c r="AA12" s="79"/>
      <c r="AB12" s="79"/>
      <c r="AC12" s="79"/>
      <c r="AD12" s="79"/>
      <c r="AE12" s="79"/>
      <c r="AF12" s="79"/>
      <c r="AG12" s="79"/>
    </row>
    <row r="13" spans="1:33" ht="24" thickBot="1">
      <c r="A13" s="2"/>
      <c r="B13" s="2"/>
      <c r="C13" s="44"/>
      <c r="D13" s="49" t="s">
        <v>4</v>
      </c>
      <c r="E13" s="50"/>
      <c r="F13" s="50"/>
      <c r="G13" s="50"/>
      <c r="H13" s="55">
        <v>0</v>
      </c>
      <c r="I13" s="46"/>
      <c r="K13" s="79"/>
      <c r="L13" s="79"/>
      <c r="M13" s="79"/>
      <c r="N13" s="79"/>
      <c r="O13" s="79"/>
      <c r="P13" s="79"/>
      <c r="Q13" s="79"/>
      <c r="R13" s="79"/>
      <c r="S13" s="79"/>
      <c r="T13" s="79"/>
      <c r="U13" s="79"/>
      <c r="V13" s="79"/>
      <c r="W13" s="79"/>
      <c r="X13" s="79"/>
      <c r="Y13" s="79"/>
      <c r="Z13" s="79"/>
      <c r="AA13" s="79"/>
      <c r="AB13" s="79"/>
      <c r="AC13" s="79"/>
      <c r="AD13" s="79"/>
      <c r="AE13" s="79"/>
      <c r="AF13" s="79"/>
      <c r="AG13" s="79"/>
    </row>
    <row r="14" spans="1:33" ht="24" thickBot="1">
      <c r="A14" s="2"/>
      <c r="B14" s="2"/>
      <c r="C14" s="44"/>
      <c r="D14" s="49" t="s">
        <v>5</v>
      </c>
      <c r="E14" s="50"/>
      <c r="F14" s="50"/>
      <c r="G14" s="50"/>
      <c r="H14" s="55">
        <v>60</v>
      </c>
      <c r="I14" s="46"/>
      <c r="K14" s="79"/>
      <c r="L14" s="79"/>
      <c r="M14" s="79"/>
      <c r="N14" s="79"/>
      <c r="O14" s="79"/>
      <c r="P14" s="79"/>
      <c r="Q14" s="79"/>
      <c r="R14" s="79"/>
      <c r="S14" s="79"/>
      <c r="T14" s="79"/>
      <c r="U14" s="79"/>
      <c r="V14" s="79"/>
      <c r="W14" s="79"/>
      <c r="X14" s="79"/>
      <c r="Y14" s="79"/>
      <c r="Z14" s="79"/>
      <c r="AA14" s="79"/>
      <c r="AB14" s="79"/>
      <c r="AC14" s="79"/>
      <c r="AD14" s="79"/>
      <c r="AE14" s="79"/>
      <c r="AF14" s="79"/>
      <c r="AG14" s="79"/>
    </row>
    <row r="15" spans="1:33" ht="23.25">
      <c r="A15" s="2"/>
      <c r="B15" s="2"/>
      <c r="C15" s="44"/>
      <c r="D15" s="49"/>
      <c r="E15" s="50"/>
      <c r="F15" s="50"/>
      <c r="G15" s="50"/>
      <c r="H15" s="56"/>
      <c r="I15" s="46"/>
      <c r="K15" s="79"/>
      <c r="L15" s="79"/>
      <c r="M15" s="79"/>
      <c r="N15" s="79"/>
      <c r="O15" s="79"/>
      <c r="P15" s="79"/>
      <c r="Q15" s="79"/>
      <c r="R15" s="79"/>
      <c r="S15" s="79"/>
      <c r="T15" s="79"/>
      <c r="U15" s="79"/>
      <c r="V15" s="79"/>
      <c r="W15" s="79"/>
      <c r="X15" s="79"/>
      <c r="Y15" s="79"/>
      <c r="Z15" s="79"/>
      <c r="AA15" s="79"/>
      <c r="AB15" s="79"/>
      <c r="AC15" s="79"/>
      <c r="AD15" s="79"/>
      <c r="AE15" s="79"/>
      <c r="AF15" s="79"/>
      <c r="AG15" s="79"/>
    </row>
    <row r="16" spans="1:33" ht="24" thickBot="1">
      <c r="A16" s="2"/>
      <c r="B16" s="2"/>
      <c r="C16" s="44"/>
      <c r="D16" s="73" t="s">
        <v>6</v>
      </c>
      <c r="E16" s="50"/>
      <c r="F16" s="50"/>
      <c r="G16" s="50"/>
      <c r="H16" s="56"/>
      <c r="I16" s="46"/>
      <c r="K16" s="79"/>
      <c r="L16" s="79"/>
      <c r="M16" s="79"/>
      <c r="N16" s="79"/>
      <c r="O16" s="79"/>
      <c r="P16" s="79"/>
      <c r="Q16" s="79"/>
      <c r="R16" s="79"/>
      <c r="S16" s="79"/>
      <c r="T16" s="79"/>
      <c r="U16" s="79"/>
      <c r="V16" s="79"/>
      <c r="W16" s="79"/>
      <c r="X16" s="79"/>
      <c r="Y16" s="79"/>
      <c r="Z16" s="79"/>
      <c r="AA16" s="79"/>
      <c r="AB16" s="79"/>
      <c r="AC16" s="79"/>
      <c r="AD16" s="79"/>
      <c r="AE16" s="79"/>
      <c r="AF16" s="79"/>
      <c r="AG16" s="79"/>
    </row>
    <row r="17" spans="1:33" ht="24" thickBot="1">
      <c r="A17" s="2"/>
      <c r="B17" s="2"/>
      <c r="C17" s="44"/>
      <c r="D17" s="49" t="s">
        <v>7</v>
      </c>
      <c r="E17" s="50"/>
      <c r="F17" s="50"/>
      <c r="G17" s="50"/>
      <c r="H17" s="55">
        <v>15</v>
      </c>
      <c r="I17" s="46"/>
      <c r="K17" s="79"/>
      <c r="L17" s="79"/>
      <c r="M17" s="79"/>
      <c r="N17" s="79"/>
      <c r="O17" s="79"/>
      <c r="P17" s="79"/>
      <c r="Q17" s="79"/>
      <c r="R17" s="79"/>
      <c r="S17" s="79"/>
      <c r="T17" s="79"/>
      <c r="U17" s="79"/>
      <c r="V17" s="79"/>
      <c r="W17" s="79"/>
      <c r="X17" s="79"/>
      <c r="Y17" s="79"/>
      <c r="Z17" s="79"/>
      <c r="AA17" s="79"/>
      <c r="AB17" s="79"/>
      <c r="AC17" s="79"/>
      <c r="AD17" s="79"/>
      <c r="AE17" s="79"/>
      <c r="AF17" s="79"/>
      <c r="AG17" s="79"/>
    </row>
    <row r="18" spans="1:33" ht="24" thickBot="1">
      <c r="A18" s="2"/>
      <c r="B18" s="2"/>
      <c r="C18" s="44"/>
      <c r="D18" s="49" t="s">
        <v>8</v>
      </c>
      <c r="E18" s="50"/>
      <c r="F18" s="50"/>
      <c r="G18" s="50"/>
      <c r="H18" s="60">
        <v>6</v>
      </c>
      <c r="I18" s="46"/>
      <c r="K18" s="79"/>
      <c r="L18" s="79"/>
      <c r="M18" s="84"/>
      <c r="N18" s="79"/>
      <c r="O18" s="79"/>
      <c r="P18" s="79"/>
      <c r="Q18" s="79"/>
      <c r="R18" s="79"/>
      <c r="S18" s="79"/>
      <c r="T18" s="79"/>
      <c r="U18" s="79"/>
      <c r="V18" s="79"/>
      <c r="W18" s="79"/>
      <c r="X18" s="79"/>
      <c r="Y18" s="79"/>
      <c r="Z18" s="79"/>
      <c r="AA18" s="79"/>
      <c r="AB18" s="79"/>
      <c r="AC18" s="79"/>
      <c r="AD18" s="79"/>
      <c r="AE18" s="79"/>
      <c r="AF18" s="79"/>
      <c r="AG18" s="79"/>
    </row>
    <row r="19" spans="1:33" ht="24" thickBot="1">
      <c r="A19" s="2"/>
      <c r="B19" s="2"/>
      <c r="C19" s="44"/>
      <c r="D19" s="49" t="s">
        <v>108</v>
      </c>
      <c r="E19" s="50"/>
      <c r="F19" s="50"/>
      <c r="G19" s="50"/>
      <c r="H19" s="57">
        <v>1</v>
      </c>
      <c r="I19" s="46"/>
      <c r="K19" s="79"/>
      <c r="L19" s="79"/>
      <c r="M19" s="79"/>
      <c r="N19" s="79"/>
      <c r="O19" s="79"/>
      <c r="P19" s="79"/>
      <c r="Q19" s="79"/>
      <c r="R19" s="79"/>
      <c r="S19" s="79"/>
      <c r="T19" s="79"/>
      <c r="U19" s="79"/>
      <c r="V19" s="79"/>
      <c r="W19" s="79"/>
      <c r="X19" s="79"/>
      <c r="Y19" s="79"/>
      <c r="Z19" s="79"/>
      <c r="AA19" s="79"/>
      <c r="AB19" s="79"/>
      <c r="AC19" s="79"/>
      <c r="AD19" s="79"/>
      <c r="AE19" s="79"/>
      <c r="AF19" s="79"/>
      <c r="AG19" s="79"/>
    </row>
    <row r="20" spans="1:33" ht="24" thickBot="1">
      <c r="A20" s="2"/>
      <c r="B20" s="2"/>
      <c r="C20" s="44"/>
      <c r="D20" s="49" t="s">
        <v>109</v>
      </c>
      <c r="E20" s="50"/>
      <c r="F20" s="50"/>
      <c r="G20" s="50"/>
      <c r="H20" s="57">
        <v>0.6</v>
      </c>
      <c r="I20" s="46"/>
      <c r="K20" s="79"/>
      <c r="L20" s="79"/>
      <c r="M20" s="79"/>
      <c r="N20" s="79"/>
      <c r="O20" s="79"/>
      <c r="P20" s="79"/>
      <c r="Q20" s="79"/>
      <c r="R20" s="79"/>
      <c r="S20" s="79"/>
      <c r="T20" s="79"/>
      <c r="U20" s="79"/>
      <c r="V20" s="79"/>
      <c r="W20" s="79"/>
      <c r="X20" s="79"/>
      <c r="Y20" s="79"/>
      <c r="Z20" s="79"/>
      <c r="AA20" s="79"/>
      <c r="AB20" s="79"/>
      <c r="AC20" s="79"/>
      <c r="AD20" s="79"/>
      <c r="AE20" s="79"/>
      <c r="AF20" s="79"/>
      <c r="AG20" s="79"/>
    </row>
    <row r="21" spans="1:33" ht="24" thickBot="1">
      <c r="A21" s="2"/>
      <c r="B21" s="2"/>
      <c r="C21" s="44"/>
      <c r="D21" s="49" t="s">
        <v>114</v>
      </c>
      <c r="E21" s="50"/>
      <c r="F21" s="50"/>
      <c r="G21" s="50"/>
      <c r="H21" s="55">
        <v>20</v>
      </c>
      <c r="I21" s="46"/>
      <c r="K21" s="85"/>
      <c r="L21" s="79"/>
      <c r="M21" s="79"/>
      <c r="N21" s="79"/>
      <c r="O21" s="79"/>
      <c r="P21" s="79"/>
      <c r="Q21" s="79"/>
      <c r="R21" s="79"/>
      <c r="S21" s="79"/>
      <c r="T21" s="79"/>
      <c r="U21" s="79"/>
      <c r="V21" s="79"/>
      <c r="W21" s="79"/>
      <c r="X21" s="79"/>
      <c r="Y21" s="79"/>
      <c r="Z21" s="79"/>
      <c r="AA21" s="79"/>
      <c r="AB21" s="79"/>
      <c r="AC21" s="79"/>
      <c r="AD21" s="79"/>
      <c r="AE21" s="79"/>
      <c r="AF21" s="79"/>
      <c r="AG21" s="79"/>
    </row>
    <row r="22" spans="1:33" ht="24" thickBot="1">
      <c r="A22" s="2"/>
      <c r="B22" s="2"/>
      <c r="C22" s="44"/>
      <c r="D22" s="49" t="s">
        <v>9</v>
      </c>
      <c r="E22" s="50"/>
      <c r="F22" s="50"/>
      <c r="G22" s="50"/>
      <c r="H22" s="55">
        <v>6</v>
      </c>
      <c r="I22" s="46"/>
      <c r="K22" s="79"/>
      <c r="L22" s="79"/>
      <c r="M22" s="79"/>
      <c r="N22" s="79"/>
      <c r="O22" s="79"/>
      <c r="P22" s="79"/>
      <c r="Q22" s="79"/>
      <c r="R22" s="83"/>
      <c r="S22" s="79"/>
      <c r="T22" s="79"/>
      <c r="U22" s="79"/>
      <c r="V22" s="79"/>
      <c r="W22" s="79"/>
      <c r="X22" s="79"/>
      <c r="Y22" s="79"/>
      <c r="Z22" s="79"/>
      <c r="AA22" s="79"/>
      <c r="AB22" s="79"/>
      <c r="AC22" s="79"/>
      <c r="AD22" s="79"/>
      <c r="AE22" s="79"/>
      <c r="AF22" s="79"/>
      <c r="AG22" s="79"/>
    </row>
    <row r="23" spans="1:33" ht="24" thickBot="1">
      <c r="A23" s="2"/>
      <c r="B23" s="2"/>
      <c r="C23" s="44"/>
      <c r="D23" s="49" t="s">
        <v>10</v>
      </c>
      <c r="E23" s="50"/>
      <c r="F23" s="50"/>
      <c r="G23" s="50"/>
      <c r="H23" s="55">
        <v>24</v>
      </c>
      <c r="I23" s="46"/>
      <c r="K23" s="79"/>
      <c r="L23" s="79"/>
      <c r="M23" s="79"/>
      <c r="N23" s="79"/>
      <c r="O23" s="79"/>
      <c r="P23" s="79"/>
      <c r="Q23" s="79"/>
      <c r="R23" s="79"/>
      <c r="S23" s="79"/>
      <c r="T23" s="79"/>
      <c r="U23" s="79"/>
      <c r="V23" s="79"/>
      <c r="W23" s="79"/>
      <c r="X23" s="79"/>
      <c r="Y23" s="79"/>
      <c r="Z23" s="79"/>
      <c r="AA23" s="79"/>
      <c r="AB23" s="79"/>
      <c r="AC23" s="79"/>
      <c r="AD23" s="79"/>
      <c r="AE23" s="79"/>
      <c r="AF23" s="79"/>
      <c r="AG23" s="79"/>
    </row>
    <row r="24" spans="1:33" ht="24" thickBot="1">
      <c r="A24" s="2"/>
      <c r="B24" s="2"/>
      <c r="C24" s="44"/>
      <c r="D24" s="49" t="s">
        <v>11</v>
      </c>
      <c r="E24" s="50"/>
      <c r="F24" s="50"/>
      <c r="G24" s="50"/>
      <c r="H24" s="55">
        <v>12</v>
      </c>
      <c r="I24" s="46"/>
      <c r="K24" s="79"/>
      <c r="L24" s="79"/>
      <c r="M24" s="79"/>
      <c r="N24" s="79"/>
      <c r="O24" s="79"/>
      <c r="P24" s="79"/>
      <c r="Q24" s="79"/>
      <c r="R24" s="79"/>
      <c r="S24" s="79"/>
      <c r="T24" s="79"/>
      <c r="U24" s="79"/>
      <c r="V24" s="79"/>
      <c r="W24" s="79"/>
      <c r="X24" s="79"/>
      <c r="Y24" s="79"/>
      <c r="Z24" s="79"/>
      <c r="AA24" s="79"/>
      <c r="AB24" s="79"/>
      <c r="AC24" s="79"/>
      <c r="AD24" s="79"/>
      <c r="AE24" s="79"/>
      <c r="AF24" s="79"/>
      <c r="AG24" s="79"/>
    </row>
    <row r="25" spans="1:33" ht="23.25">
      <c r="A25" s="2"/>
      <c r="B25" s="2"/>
      <c r="C25" s="44"/>
      <c r="D25" s="49"/>
      <c r="E25" s="50"/>
      <c r="F25" s="50"/>
      <c r="G25" s="50"/>
      <c r="H25" s="56"/>
      <c r="I25" s="46"/>
      <c r="K25" s="79"/>
      <c r="L25" s="79"/>
      <c r="M25" s="79"/>
      <c r="N25" s="79"/>
      <c r="O25" s="79"/>
      <c r="P25" s="79"/>
      <c r="Q25" s="79"/>
      <c r="R25" s="79"/>
      <c r="S25" s="79"/>
      <c r="T25" s="79"/>
      <c r="U25" s="79"/>
      <c r="V25" s="79"/>
      <c r="W25" s="79"/>
      <c r="X25" s="79"/>
      <c r="Y25" s="79"/>
      <c r="Z25" s="79"/>
      <c r="AA25" s="79"/>
      <c r="AB25" s="79"/>
      <c r="AC25" s="79"/>
      <c r="AD25" s="79"/>
      <c r="AE25" s="79"/>
      <c r="AF25" s="79"/>
      <c r="AG25" s="79"/>
    </row>
    <row r="26" spans="1:33" ht="23.25">
      <c r="A26" s="2"/>
      <c r="B26" s="2"/>
      <c r="C26" s="44"/>
      <c r="D26" s="73" t="s">
        <v>12</v>
      </c>
      <c r="E26" s="50"/>
      <c r="F26" s="50"/>
      <c r="G26" s="50"/>
      <c r="H26" s="56"/>
      <c r="I26" s="46"/>
      <c r="K26" s="79"/>
      <c r="L26" s="79"/>
      <c r="M26" s="79"/>
      <c r="N26" s="79"/>
      <c r="O26" s="79"/>
      <c r="P26" s="79"/>
      <c r="Q26" s="79"/>
      <c r="R26" s="86"/>
      <c r="S26" s="86"/>
      <c r="T26" s="86"/>
      <c r="U26" s="86"/>
      <c r="V26" s="86"/>
      <c r="W26" s="79"/>
      <c r="X26" s="79"/>
      <c r="Y26" s="79"/>
      <c r="Z26" s="79"/>
      <c r="AA26" s="79"/>
      <c r="AB26" s="79"/>
      <c r="AC26" s="79"/>
      <c r="AD26" s="79"/>
      <c r="AE26" s="79"/>
      <c r="AF26" s="79"/>
      <c r="AG26" s="79"/>
    </row>
    <row r="27" spans="1:33" ht="23.25">
      <c r="A27" s="2"/>
      <c r="B27" s="2"/>
      <c r="C27" s="44"/>
      <c r="D27" s="76" t="s">
        <v>13</v>
      </c>
      <c r="E27" s="50"/>
      <c r="F27" s="50"/>
      <c r="G27" s="50"/>
      <c r="H27" s="56"/>
      <c r="I27" s="46"/>
      <c r="K27" s="79"/>
      <c r="L27" s="79"/>
      <c r="M27" s="79"/>
      <c r="N27" s="79"/>
      <c r="O27" s="79"/>
      <c r="P27" s="79"/>
      <c r="Q27" s="79"/>
      <c r="R27" s="86"/>
      <c r="S27" s="86"/>
      <c r="T27" s="86"/>
      <c r="U27" s="86"/>
      <c r="V27" s="86"/>
      <c r="W27" s="79"/>
      <c r="X27" s="79"/>
      <c r="Y27" s="79"/>
      <c r="Z27" s="79"/>
      <c r="AA27" s="79"/>
      <c r="AB27" s="79"/>
      <c r="AC27" s="79"/>
      <c r="AD27" s="79"/>
      <c r="AE27" s="79"/>
      <c r="AF27" s="79"/>
      <c r="AG27" s="79"/>
    </row>
    <row r="28" spans="1:33" ht="23.25">
      <c r="A28" s="2"/>
      <c r="B28" s="2"/>
      <c r="C28" s="44"/>
      <c r="D28" s="58"/>
      <c r="E28" s="50"/>
      <c r="F28" s="50"/>
      <c r="G28" s="50"/>
      <c r="H28" s="56"/>
      <c r="I28" s="46"/>
      <c r="K28" s="79"/>
      <c r="L28" s="79"/>
      <c r="M28" s="79"/>
      <c r="N28" s="79"/>
      <c r="O28" s="79"/>
      <c r="P28" s="79"/>
      <c r="Q28" s="79"/>
      <c r="R28" s="86"/>
      <c r="S28" s="86"/>
      <c r="T28" s="86"/>
      <c r="U28" s="79"/>
      <c r="V28" s="79"/>
      <c r="W28" s="79"/>
      <c r="X28" s="79"/>
      <c r="Y28" s="79"/>
      <c r="Z28" s="79"/>
      <c r="AA28" s="79"/>
      <c r="AB28" s="79"/>
      <c r="AC28" s="79"/>
      <c r="AD28" s="79"/>
      <c r="AE28" s="79"/>
      <c r="AF28" s="79"/>
      <c r="AG28" s="79"/>
    </row>
    <row r="29" spans="1:33" ht="24" thickBot="1">
      <c r="A29" s="2"/>
      <c r="B29" s="2"/>
      <c r="C29" s="44"/>
      <c r="D29" s="78" t="s">
        <v>14</v>
      </c>
      <c r="E29" s="50"/>
      <c r="F29" s="50"/>
      <c r="G29" s="50"/>
      <c r="H29" s="56"/>
      <c r="I29" s="46"/>
      <c r="K29" s="79"/>
      <c r="L29" s="79"/>
      <c r="M29" s="79"/>
      <c r="N29" s="79"/>
      <c r="O29" s="79"/>
      <c r="P29" s="79"/>
      <c r="Q29" s="79"/>
      <c r="R29" s="79"/>
      <c r="S29" s="79"/>
      <c r="T29" s="79"/>
      <c r="U29" s="79"/>
      <c r="V29" s="79"/>
      <c r="W29" s="79"/>
      <c r="X29" s="79"/>
      <c r="Y29" s="79"/>
      <c r="Z29" s="79"/>
      <c r="AA29" s="79"/>
      <c r="AB29" s="79"/>
      <c r="AC29" s="79"/>
      <c r="AD29" s="79"/>
      <c r="AE29" s="79"/>
      <c r="AF29" s="79"/>
      <c r="AG29" s="79"/>
    </row>
    <row r="30" spans="1:33" ht="24" thickBot="1">
      <c r="A30" s="2"/>
      <c r="B30" s="2"/>
      <c r="C30" s="44"/>
      <c r="D30" s="49" t="s">
        <v>43</v>
      </c>
      <c r="E30" s="50"/>
      <c r="F30" s="50"/>
      <c r="G30" s="50"/>
      <c r="H30" s="57">
        <v>0.1</v>
      </c>
      <c r="I30" s="46"/>
      <c r="K30" s="79"/>
      <c r="L30" s="79"/>
      <c r="M30" s="79"/>
      <c r="N30" s="79"/>
      <c r="O30" s="79"/>
      <c r="P30" s="79"/>
      <c r="Q30" s="79"/>
      <c r="R30" s="79"/>
      <c r="S30" s="79"/>
      <c r="T30" s="79"/>
      <c r="U30" s="79"/>
      <c r="V30" s="79"/>
      <c r="W30" s="79"/>
      <c r="X30" s="79"/>
      <c r="Y30" s="79"/>
      <c r="Z30" s="79"/>
      <c r="AA30" s="79"/>
      <c r="AB30" s="79"/>
      <c r="AC30" s="79"/>
      <c r="AD30" s="79"/>
      <c r="AE30" s="79"/>
      <c r="AF30" s="79"/>
      <c r="AG30" s="79"/>
    </row>
    <row r="31" spans="1:33" ht="24" thickBot="1">
      <c r="A31" s="2"/>
      <c r="B31" s="2"/>
      <c r="C31" s="44"/>
      <c r="D31" s="49" t="s">
        <v>16</v>
      </c>
      <c r="E31" s="50"/>
      <c r="F31" s="50"/>
      <c r="G31" s="50"/>
      <c r="H31" s="52">
        <v>480</v>
      </c>
      <c r="I31" s="46"/>
      <c r="K31" s="79"/>
      <c r="L31" s="79"/>
      <c r="M31" s="79"/>
      <c r="N31" s="79"/>
      <c r="O31" s="79"/>
      <c r="P31" s="79"/>
      <c r="Q31" s="79"/>
      <c r="R31" s="79"/>
      <c r="S31" s="79"/>
      <c r="T31" s="79"/>
      <c r="U31" s="79"/>
      <c r="V31" s="79"/>
      <c r="W31" s="79"/>
      <c r="X31" s="79"/>
      <c r="Y31" s="79"/>
      <c r="Z31" s="79"/>
      <c r="AA31" s="79"/>
      <c r="AB31" s="79"/>
      <c r="AC31" s="79"/>
      <c r="AD31" s="79"/>
      <c r="AE31" s="79"/>
      <c r="AF31" s="79"/>
      <c r="AG31" s="79"/>
    </row>
    <row r="32" spans="1:33" ht="24" thickBot="1">
      <c r="A32" s="2"/>
      <c r="B32" s="2"/>
      <c r="C32" s="44"/>
      <c r="D32" s="49" t="s">
        <v>17</v>
      </c>
      <c r="E32" s="50"/>
      <c r="F32" s="50"/>
      <c r="G32" s="50"/>
      <c r="H32" s="52">
        <v>200</v>
      </c>
      <c r="I32" s="46"/>
      <c r="K32" s="79"/>
      <c r="L32" s="79"/>
      <c r="M32" s="79"/>
      <c r="N32" s="79"/>
      <c r="O32" s="79"/>
      <c r="P32" s="79"/>
      <c r="Q32" s="79"/>
      <c r="R32" s="79"/>
      <c r="S32" s="79"/>
      <c r="T32" s="79"/>
      <c r="U32" s="79"/>
      <c r="V32" s="79"/>
      <c r="W32" s="79"/>
      <c r="X32" s="79"/>
      <c r="Y32" s="79"/>
      <c r="Z32" s="79"/>
      <c r="AA32" s="79"/>
      <c r="AB32" s="79"/>
      <c r="AC32" s="79"/>
      <c r="AD32" s="79"/>
      <c r="AE32" s="79"/>
      <c r="AF32" s="79"/>
      <c r="AG32" s="79"/>
    </row>
    <row r="33" spans="1:33" ht="23.25">
      <c r="A33" s="2"/>
      <c r="B33" s="2"/>
      <c r="C33" s="44"/>
      <c r="D33" s="49"/>
      <c r="E33" s="50"/>
      <c r="F33" s="50"/>
      <c r="G33" s="50"/>
      <c r="H33" s="56"/>
      <c r="I33" s="46"/>
      <c r="K33" s="79"/>
      <c r="L33" s="79"/>
      <c r="M33" s="79"/>
      <c r="N33" s="79"/>
      <c r="O33" s="79"/>
      <c r="P33" s="79"/>
      <c r="Q33" s="79"/>
      <c r="R33" s="79"/>
      <c r="S33" s="79"/>
      <c r="T33" s="79"/>
      <c r="U33" s="79"/>
      <c r="V33" s="79"/>
      <c r="W33" s="79"/>
      <c r="X33" s="79"/>
      <c r="Y33" s="79"/>
      <c r="Z33" s="79"/>
      <c r="AA33" s="79"/>
      <c r="AB33" s="79"/>
      <c r="AC33" s="79"/>
      <c r="AD33" s="79"/>
      <c r="AE33" s="79"/>
      <c r="AF33" s="79"/>
      <c r="AG33" s="79"/>
    </row>
    <row r="34" spans="1:33" ht="24" thickBot="1">
      <c r="A34" s="2"/>
      <c r="B34" s="2"/>
      <c r="C34" s="44"/>
      <c r="D34" s="59" t="s">
        <v>18</v>
      </c>
      <c r="E34" s="50"/>
      <c r="F34" s="50"/>
      <c r="G34" s="50"/>
      <c r="H34" s="56"/>
      <c r="I34" s="46"/>
      <c r="K34" s="79"/>
      <c r="L34" s="79"/>
      <c r="M34" s="79"/>
      <c r="N34" s="79"/>
      <c r="O34" s="79"/>
      <c r="P34" s="79"/>
      <c r="Q34" s="79"/>
      <c r="R34" s="79"/>
      <c r="S34" s="79"/>
      <c r="T34" s="79"/>
      <c r="U34" s="79"/>
      <c r="V34" s="79"/>
      <c r="W34" s="79"/>
      <c r="X34" s="79"/>
      <c r="Y34" s="79"/>
      <c r="Z34" s="79"/>
      <c r="AA34" s="79"/>
      <c r="AB34" s="79"/>
      <c r="AC34" s="79"/>
      <c r="AD34" s="79"/>
      <c r="AE34" s="79"/>
      <c r="AF34" s="79"/>
      <c r="AG34" s="79"/>
    </row>
    <row r="35" spans="1:33" ht="24" thickBot="1">
      <c r="A35" s="2"/>
      <c r="B35" s="2"/>
      <c r="C35" s="44"/>
      <c r="D35" s="49" t="s">
        <v>19</v>
      </c>
      <c r="E35" s="50"/>
      <c r="F35" s="50"/>
      <c r="G35" s="50"/>
      <c r="H35" s="52">
        <v>100</v>
      </c>
      <c r="I35" s="46"/>
      <c r="K35" s="79"/>
      <c r="L35" s="79"/>
      <c r="M35" s="79"/>
      <c r="N35" s="79"/>
      <c r="O35" s="79"/>
      <c r="P35" s="79"/>
      <c r="Q35" s="79"/>
      <c r="R35" s="79"/>
      <c r="S35" s="79"/>
      <c r="T35" s="79"/>
      <c r="U35" s="79"/>
      <c r="V35" s="79"/>
      <c r="W35" s="79"/>
      <c r="X35" s="79"/>
      <c r="Y35" s="79"/>
      <c r="Z35" s="79"/>
      <c r="AA35" s="79"/>
      <c r="AB35" s="79"/>
      <c r="AC35" s="79"/>
      <c r="AD35" s="79"/>
      <c r="AE35" s="79"/>
      <c r="AF35" s="79"/>
      <c r="AG35" s="79"/>
    </row>
    <row r="36" spans="1:33" ht="24" thickBot="1">
      <c r="A36" s="2"/>
      <c r="B36" s="2"/>
      <c r="C36" s="44"/>
      <c r="D36" s="49" t="s">
        <v>20</v>
      </c>
      <c r="E36" s="50"/>
      <c r="F36" s="50"/>
      <c r="G36" s="50"/>
      <c r="H36" s="52">
        <v>500</v>
      </c>
      <c r="I36" s="46"/>
      <c r="K36" s="79"/>
      <c r="L36" s="79"/>
      <c r="M36" s="79"/>
      <c r="N36" s="79"/>
      <c r="O36" s="79"/>
      <c r="P36" s="79"/>
      <c r="Q36" s="79"/>
      <c r="R36" s="79"/>
      <c r="S36" s="79"/>
      <c r="T36" s="79"/>
      <c r="U36" s="79"/>
      <c r="V36" s="79"/>
      <c r="W36" s="79"/>
      <c r="X36" s="79"/>
      <c r="Y36" s="79"/>
      <c r="Z36" s="79"/>
      <c r="AA36" s="79"/>
      <c r="AB36" s="79"/>
      <c r="AC36" s="79"/>
      <c r="AD36" s="79"/>
      <c r="AE36" s="79"/>
      <c r="AF36" s="79"/>
      <c r="AG36" s="79"/>
    </row>
    <row r="37" spans="1:33" ht="24" thickBot="1">
      <c r="A37" s="2"/>
      <c r="B37" s="2"/>
      <c r="C37" s="44"/>
      <c r="D37" s="49" t="s">
        <v>21</v>
      </c>
      <c r="E37" s="50"/>
      <c r="F37" s="50"/>
      <c r="G37" s="50"/>
      <c r="H37" s="52">
        <v>500</v>
      </c>
      <c r="I37" s="46"/>
      <c r="K37" s="79"/>
      <c r="L37" s="79"/>
      <c r="M37" s="79"/>
      <c r="N37" s="79"/>
      <c r="O37" s="79"/>
      <c r="P37" s="79"/>
      <c r="Q37" s="79"/>
      <c r="R37" s="79"/>
      <c r="S37" s="79"/>
      <c r="T37" s="79"/>
      <c r="U37" s="79"/>
      <c r="V37" s="79"/>
      <c r="W37" s="79"/>
      <c r="X37" s="79"/>
      <c r="Y37" s="79"/>
      <c r="Z37" s="79"/>
      <c r="AA37" s="79"/>
      <c r="AB37" s="79"/>
      <c r="AC37" s="79"/>
      <c r="AD37" s="79"/>
      <c r="AE37" s="79"/>
      <c r="AF37" s="79"/>
      <c r="AG37" s="79"/>
    </row>
    <row r="38" spans="1:33" ht="24" thickBot="1">
      <c r="A38" s="2"/>
      <c r="B38" s="2"/>
      <c r="C38" s="44"/>
      <c r="D38" s="49" t="s">
        <v>22</v>
      </c>
      <c r="E38" s="50"/>
      <c r="F38" s="50"/>
      <c r="G38" s="50"/>
      <c r="H38" s="52">
        <v>200</v>
      </c>
      <c r="I38" s="46"/>
      <c r="K38" s="79"/>
      <c r="L38" s="79"/>
      <c r="M38" s="79"/>
      <c r="N38" s="79"/>
      <c r="O38" s="79"/>
      <c r="P38" s="79"/>
      <c r="Q38" s="79"/>
      <c r="R38" s="79"/>
      <c r="S38" s="79"/>
      <c r="T38" s="79"/>
      <c r="U38" s="79"/>
      <c r="V38" s="79"/>
      <c r="W38" s="79"/>
      <c r="X38" s="79"/>
      <c r="Y38" s="79"/>
      <c r="Z38" s="79"/>
      <c r="AA38" s="79"/>
      <c r="AB38" s="79"/>
      <c r="AC38" s="79"/>
      <c r="AD38" s="79"/>
      <c r="AE38" s="79"/>
      <c r="AF38" s="79"/>
      <c r="AG38" s="79"/>
    </row>
    <row r="39" spans="1:33" ht="23.25">
      <c r="A39" s="2"/>
      <c r="B39" s="2"/>
      <c r="C39" s="44"/>
      <c r="D39" s="49"/>
      <c r="E39" s="50"/>
      <c r="F39" s="50"/>
      <c r="G39" s="50"/>
      <c r="H39" s="56"/>
      <c r="I39" s="46"/>
      <c r="K39" s="79"/>
      <c r="L39" s="79"/>
      <c r="M39" s="79"/>
      <c r="N39" s="79"/>
      <c r="O39" s="79"/>
      <c r="P39" s="79"/>
      <c r="Q39" s="79"/>
      <c r="R39" s="79"/>
      <c r="S39" s="79"/>
      <c r="T39" s="79"/>
      <c r="U39" s="79"/>
      <c r="V39" s="79"/>
      <c r="W39" s="79"/>
      <c r="X39" s="79"/>
      <c r="Y39" s="79"/>
      <c r="Z39" s="79"/>
      <c r="AA39" s="79"/>
      <c r="AB39" s="79"/>
      <c r="AC39" s="79"/>
      <c r="AD39" s="79"/>
      <c r="AE39" s="79"/>
      <c r="AF39" s="79"/>
      <c r="AG39" s="79"/>
    </row>
    <row r="40" spans="1:33" ht="24" thickBot="1">
      <c r="A40" s="2"/>
      <c r="B40" s="2"/>
      <c r="C40" s="44"/>
      <c r="D40" s="59" t="s">
        <v>23</v>
      </c>
      <c r="E40" s="50"/>
      <c r="F40" s="50"/>
      <c r="G40" s="50"/>
      <c r="H40" s="56"/>
      <c r="I40" s="46"/>
      <c r="K40" s="79"/>
      <c r="L40" s="79"/>
      <c r="M40" s="79"/>
      <c r="N40" s="79"/>
      <c r="O40" s="79"/>
      <c r="P40" s="79"/>
      <c r="Q40" s="79"/>
      <c r="R40" s="79"/>
      <c r="S40" s="79"/>
      <c r="T40" s="79"/>
      <c r="U40" s="79"/>
      <c r="V40" s="79"/>
      <c r="W40" s="79"/>
      <c r="X40" s="79"/>
      <c r="Y40" s="79"/>
      <c r="Z40" s="79"/>
      <c r="AA40" s="79"/>
      <c r="AB40" s="79"/>
      <c r="AC40" s="79"/>
      <c r="AD40" s="79"/>
      <c r="AE40" s="79"/>
      <c r="AF40" s="79"/>
      <c r="AG40" s="79"/>
    </row>
    <row r="41" spans="1:33" ht="24" thickBot="1">
      <c r="A41" s="2"/>
      <c r="B41" s="2"/>
      <c r="C41" s="44"/>
      <c r="D41" s="49" t="s">
        <v>24</v>
      </c>
      <c r="E41" s="50"/>
      <c r="F41" s="50"/>
      <c r="G41" s="50"/>
      <c r="H41" s="52">
        <v>2000</v>
      </c>
      <c r="I41" s="46"/>
      <c r="K41" s="79"/>
      <c r="L41" s="79"/>
      <c r="M41" s="79"/>
      <c r="N41" s="79"/>
      <c r="O41" s="79"/>
      <c r="P41" s="79"/>
      <c r="Q41" s="79"/>
      <c r="R41" s="79"/>
      <c r="S41" s="79"/>
      <c r="T41" s="79"/>
      <c r="U41" s="79"/>
      <c r="V41" s="79"/>
      <c r="W41" s="79"/>
      <c r="X41" s="79"/>
      <c r="Y41" s="79"/>
      <c r="Z41" s="79"/>
      <c r="AA41" s="79"/>
      <c r="AB41" s="79"/>
      <c r="AC41" s="79"/>
      <c r="AD41" s="79"/>
      <c r="AE41" s="79"/>
      <c r="AF41" s="79"/>
      <c r="AG41" s="79"/>
    </row>
    <row r="42" spans="1:33" ht="24" thickBot="1">
      <c r="A42" s="2"/>
      <c r="B42" s="2"/>
      <c r="C42" s="44"/>
      <c r="D42" s="49" t="s">
        <v>44</v>
      </c>
      <c r="E42" s="50"/>
      <c r="F42" s="50"/>
      <c r="G42" s="50"/>
      <c r="H42" s="57">
        <v>0.01</v>
      </c>
      <c r="I42" s="46"/>
      <c r="K42" s="79"/>
      <c r="L42" s="79"/>
      <c r="M42" s="79"/>
      <c r="N42" s="79"/>
      <c r="O42" s="79"/>
      <c r="P42" s="79"/>
      <c r="Q42" s="79"/>
      <c r="R42" s="79"/>
      <c r="S42" s="79"/>
      <c r="T42" s="79"/>
      <c r="U42" s="79"/>
      <c r="V42" s="79"/>
      <c r="W42" s="79"/>
      <c r="X42" s="79"/>
      <c r="Y42" s="79"/>
      <c r="Z42" s="79"/>
      <c r="AA42" s="79"/>
      <c r="AB42" s="79"/>
      <c r="AC42" s="79"/>
      <c r="AD42" s="79"/>
      <c r="AE42" s="79"/>
      <c r="AF42" s="79"/>
      <c r="AG42" s="79"/>
    </row>
    <row r="43" spans="1:33" ht="23.25">
      <c r="A43" s="2"/>
      <c r="B43" s="2"/>
      <c r="C43" s="44"/>
      <c r="D43" s="49"/>
      <c r="E43" s="50"/>
      <c r="F43" s="50"/>
      <c r="G43" s="50"/>
      <c r="H43" s="56"/>
      <c r="I43" s="46"/>
      <c r="K43" s="79"/>
      <c r="L43" s="79"/>
      <c r="M43" s="79"/>
      <c r="N43" s="79"/>
      <c r="O43" s="79"/>
      <c r="P43" s="79"/>
      <c r="Q43" s="79"/>
      <c r="R43" s="79"/>
      <c r="S43" s="79"/>
      <c r="T43" s="79"/>
      <c r="U43" s="79"/>
      <c r="V43" s="79"/>
      <c r="W43" s="79"/>
      <c r="X43" s="79"/>
      <c r="Y43" s="79"/>
      <c r="Z43" s="79"/>
      <c r="AA43" s="79"/>
      <c r="AB43" s="79"/>
      <c r="AC43" s="79"/>
      <c r="AD43" s="79"/>
      <c r="AE43" s="79"/>
      <c r="AF43" s="79"/>
      <c r="AG43" s="79"/>
    </row>
    <row r="44" spans="1:33" ht="23.25">
      <c r="A44" s="2"/>
      <c r="B44" s="2"/>
      <c r="C44" s="44"/>
      <c r="D44" s="77" t="s">
        <v>26</v>
      </c>
      <c r="E44" s="50"/>
      <c r="F44" s="50"/>
      <c r="G44" s="50"/>
      <c r="H44" s="56"/>
      <c r="I44" s="46"/>
      <c r="K44" s="79"/>
      <c r="L44" s="79"/>
      <c r="M44" s="79"/>
      <c r="N44" s="79"/>
      <c r="O44" s="79"/>
      <c r="P44" s="79"/>
      <c r="Q44" s="79"/>
      <c r="R44" s="79"/>
      <c r="S44" s="79"/>
      <c r="T44" s="79"/>
      <c r="U44" s="79"/>
      <c r="V44" s="79"/>
      <c r="W44" s="79"/>
      <c r="X44" s="79"/>
      <c r="Y44" s="79"/>
      <c r="Z44" s="79"/>
      <c r="AA44" s="79"/>
      <c r="AB44" s="79"/>
      <c r="AC44" s="79"/>
      <c r="AD44" s="79"/>
      <c r="AE44" s="79"/>
      <c r="AF44" s="79"/>
      <c r="AG44" s="79"/>
    </row>
    <row r="45" spans="1:33" ht="24" thickBot="1">
      <c r="A45" s="2"/>
      <c r="B45" s="2"/>
      <c r="C45" s="44"/>
      <c r="D45" s="77"/>
      <c r="E45" s="50"/>
      <c r="F45" s="50"/>
      <c r="G45" s="50"/>
      <c r="H45" s="56"/>
      <c r="I45" s="46"/>
      <c r="K45" s="79"/>
      <c r="L45" s="79"/>
      <c r="M45" s="79"/>
      <c r="N45" s="79"/>
      <c r="O45" s="79"/>
      <c r="P45" s="79"/>
      <c r="Q45" s="79"/>
      <c r="R45" s="79"/>
      <c r="S45" s="79"/>
      <c r="T45" s="79"/>
      <c r="U45" s="79"/>
      <c r="V45" s="79"/>
      <c r="W45" s="79"/>
      <c r="X45" s="79"/>
      <c r="Y45" s="79"/>
      <c r="Z45" s="79"/>
      <c r="AA45" s="79"/>
      <c r="AB45" s="79"/>
      <c r="AC45" s="79"/>
      <c r="AD45" s="79"/>
      <c r="AE45" s="79"/>
      <c r="AF45" s="79"/>
      <c r="AG45" s="79"/>
    </row>
    <row r="46" spans="1:33" ht="24" thickBot="1">
      <c r="A46" s="2"/>
      <c r="B46" s="2"/>
      <c r="C46" s="44"/>
      <c r="D46" s="49" t="s">
        <v>92</v>
      </c>
      <c r="E46" s="50"/>
      <c r="F46" s="50"/>
      <c r="G46" s="50"/>
      <c r="H46" s="57">
        <v>0.05</v>
      </c>
      <c r="I46" s="46"/>
      <c r="K46" s="79"/>
      <c r="L46" s="79"/>
      <c r="M46" s="79"/>
      <c r="N46" s="79"/>
      <c r="O46" s="79"/>
      <c r="P46" s="79"/>
      <c r="Q46" s="79"/>
      <c r="R46" s="79"/>
      <c r="S46" s="79"/>
      <c r="T46" s="79"/>
      <c r="U46" s="79"/>
      <c r="V46" s="79"/>
      <c r="W46" s="79"/>
      <c r="X46" s="79"/>
      <c r="Y46" s="79"/>
      <c r="Z46" s="79"/>
      <c r="AA46" s="79"/>
      <c r="AB46" s="79"/>
      <c r="AC46" s="79"/>
      <c r="AD46" s="79"/>
      <c r="AE46" s="79"/>
      <c r="AF46" s="79"/>
      <c r="AG46" s="79"/>
    </row>
    <row r="47" spans="1:33" ht="23.25">
      <c r="A47" s="2"/>
      <c r="B47" s="2"/>
      <c r="C47" s="44"/>
      <c r="D47" s="59"/>
      <c r="E47" s="50"/>
      <c r="F47" s="50"/>
      <c r="G47" s="50"/>
      <c r="H47" s="56"/>
      <c r="I47" s="46"/>
      <c r="K47" s="79"/>
      <c r="L47" s="79"/>
      <c r="M47" s="79"/>
      <c r="N47" s="79"/>
      <c r="O47" s="79"/>
      <c r="P47" s="79"/>
      <c r="Q47" s="79"/>
      <c r="R47" s="79"/>
      <c r="S47" s="79"/>
      <c r="T47" s="79"/>
      <c r="U47" s="79"/>
      <c r="V47" s="79"/>
      <c r="W47" s="79"/>
      <c r="X47" s="79"/>
      <c r="Y47" s="79"/>
      <c r="Z47" s="79"/>
      <c r="AA47" s="79"/>
      <c r="AB47" s="79"/>
      <c r="AC47" s="79"/>
      <c r="AD47" s="79"/>
      <c r="AE47" s="79"/>
      <c r="AF47" s="79"/>
      <c r="AG47" s="79"/>
    </row>
    <row r="48" spans="1:33" ht="24" thickBot="1">
      <c r="A48" s="2"/>
      <c r="B48" s="2"/>
      <c r="C48" s="44"/>
      <c r="D48" s="59" t="s">
        <v>27</v>
      </c>
      <c r="E48" s="50"/>
      <c r="F48" s="50"/>
      <c r="G48" s="50"/>
      <c r="H48" s="56"/>
      <c r="I48" s="46"/>
      <c r="K48" s="79"/>
      <c r="L48" s="79"/>
      <c r="M48" s="79"/>
      <c r="N48" s="79"/>
      <c r="O48" s="79"/>
      <c r="P48" s="79"/>
      <c r="Q48" s="79"/>
      <c r="R48" s="79"/>
      <c r="S48" s="79"/>
      <c r="T48" s="79"/>
      <c r="U48" s="79"/>
      <c r="V48" s="79"/>
      <c r="W48" s="79"/>
      <c r="X48" s="79"/>
      <c r="Y48" s="79"/>
      <c r="Z48" s="79"/>
      <c r="AA48" s="79"/>
      <c r="AB48" s="79"/>
      <c r="AC48" s="79"/>
      <c r="AD48" s="79"/>
      <c r="AE48" s="79"/>
      <c r="AF48" s="79"/>
      <c r="AG48" s="79"/>
    </row>
    <row r="49" spans="1:33" ht="24" thickBot="1">
      <c r="A49" s="2"/>
      <c r="B49" s="2"/>
      <c r="C49" s="44"/>
      <c r="D49" s="49" t="s">
        <v>89</v>
      </c>
      <c r="E49" s="50"/>
      <c r="F49" s="50"/>
      <c r="G49" s="50"/>
      <c r="H49" s="60">
        <v>7.53</v>
      </c>
      <c r="I49" s="46"/>
      <c r="K49" s="79"/>
      <c r="L49" s="79"/>
      <c r="M49" s="79"/>
      <c r="N49" s="79"/>
      <c r="O49" s="79"/>
      <c r="P49" s="79"/>
      <c r="Q49" s="79"/>
      <c r="R49" s="79"/>
      <c r="S49" s="79"/>
      <c r="T49" s="79"/>
      <c r="U49" s="79"/>
      <c r="V49" s="79"/>
      <c r="W49" s="79"/>
      <c r="X49" s="79"/>
      <c r="Y49" s="79"/>
      <c r="Z49" s="79"/>
      <c r="AA49" s="79"/>
      <c r="AB49" s="79"/>
      <c r="AC49" s="79"/>
      <c r="AD49" s="79"/>
      <c r="AE49" s="79"/>
      <c r="AF49" s="79"/>
      <c r="AG49" s="79"/>
    </row>
    <row r="50" spans="1:33" ht="24" thickBot="1">
      <c r="A50" s="2"/>
      <c r="B50" s="2"/>
      <c r="C50" s="44"/>
      <c r="D50" s="49" t="s">
        <v>36</v>
      </c>
      <c r="E50" s="50"/>
      <c r="F50" s="50"/>
      <c r="G50" s="50"/>
      <c r="H50" s="54">
        <v>10.67</v>
      </c>
      <c r="I50" s="46"/>
      <c r="K50" s="79"/>
      <c r="L50" s="79"/>
      <c r="M50" s="79"/>
      <c r="N50" s="79"/>
      <c r="O50" s="81"/>
      <c r="P50" s="79"/>
      <c r="Q50" s="79"/>
      <c r="R50" s="79"/>
      <c r="S50" s="79"/>
      <c r="T50" s="79"/>
      <c r="U50" s="79"/>
      <c r="V50" s="79"/>
      <c r="W50" s="79"/>
      <c r="X50" s="79"/>
      <c r="Y50" s="79"/>
      <c r="Z50" s="79"/>
      <c r="AA50" s="79"/>
      <c r="AB50" s="79"/>
      <c r="AC50" s="79"/>
      <c r="AD50" s="79"/>
      <c r="AE50" s="79"/>
      <c r="AF50" s="79"/>
      <c r="AG50" s="79"/>
    </row>
    <row r="51" spans="1:33" ht="23.25">
      <c r="A51" s="2"/>
      <c r="B51" s="2"/>
      <c r="C51" s="44"/>
      <c r="D51" s="49"/>
      <c r="E51" s="50"/>
      <c r="F51" s="50"/>
      <c r="G51" s="50"/>
      <c r="H51" s="56"/>
      <c r="I51" s="46"/>
      <c r="K51" s="79"/>
      <c r="L51" s="79"/>
      <c r="M51" s="79"/>
      <c r="N51" s="79"/>
      <c r="O51" s="79"/>
      <c r="P51" s="79"/>
      <c r="Q51" s="79"/>
      <c r="R51" s="79"/>
      <c r="S51" s="79"/>
      <c r="T51" s="79"/>
      <c r="U51" s="79"/>
      <c r="V51" s="79"/>
      <c r="W51" s="79"/>
      <c r="X51" s="79"/>
      <c r="Y51" s="79"/>
      <c r="Z51" s="79"/>
      <c r="AA51" s="79"/>
      <c r="AB51" s="79"/>
      <c r="AC51" s="79"/>
      <c r="AD51" s="79"/>
      <c r="AE51" s="79"/>
      <c r="AF51" s="79"/>
      <c r="AG51" s="79"/>
    </row>
    <row r="52" spans="1:33" ht="24" thickBot="1">
      <c r="A52" s="2"/>
      <c r="B52" s="2"/>
      <c r="C52" s="44"/>
      <c r="D52" s="59" t="s">
        <v>28</v>
      </c>
      <c r="E52" s="50"/>
      <c r="F52" s="50"/>
      <c r="G52" s="50"/>
      <c r="H52" s="56"/>
      <c r="I52" s="46"/>
      <c r="K52" s="79"/>
      <c r="L52" s="79"/>
      <c r="M52" s="79"/>
      <c r="N52" s="79"/>
      <c r="O52" s="79"/>
      <c r="P52" s="79"/>
      <c r="Q52" s="79"/>
      <c r="R52" s="79"/>
      <c r="S52" s="79"/>
      <c r="T52" s="79"/>
      <c r="U52" s="79"/>
      <c r="V52" s="79"/>
      <c r="W52" s="79"/>
      <c r="X52" s="79"/>
      <c r="Y52" s="79"/>
      <c r="Z52" s="79"/>
      <c r="AA52" s="79"/>
      <c r="AB52" s="79"/>
      <c r="AC52" s="79"/>
      <c r="AD52" s="79"/>
      <c r="AE52" s="79"/>
      <c r="AF52" s="79"/>
      <c r="AG52" s="79"/>
    </row>
    <row r="53" spans="1:33" ht="24" thickBot="1">
      <c r="A53" s="2"/>
      <c r="B53" s="2"/>
      <c r="C53" s="44"/>
      <c r="D53" s="49" t="s">
        <v>38</v>
      </c>
      <c r="E53" s="50"/>
      <c r="F53" s="50"/>
      <c r="G53" s="50"/>
      <c r="H53" s="54">
        <v>18.81</v>
      </c>
      <c r="I53" s="46"/>
      <c r="K53" s="79"/>
      <c r="L53" s="79"/>
      <c r="M53" s="79"/>
      <c r="N53" s="79"/>
      <c r="O53" s="79"/>
      <c r="P53" s="79"/>
      <c r="Q53" s="79"/>
      <c r="R53" s="79"/>
      <c r="S53" s="79"/>
      <c r="T53" s="79"/>
      <c r="U53" s="79"/>
      <c r="V53" s="79"/>
      <c r="W53" s="79"/>
      <c r="X53" s="79"/>
      <c r="Y53" s="79"/>
      <c r="Z53" s="79"/>
      <c r="AA53" s="79"/>
      <c r="AB53" s="79"/>
      <c r="AC53" s="79"/>
      <c r="AD53" s="79"/>
      <c r="AE53" s="79"/>
      <c r="AF53" s="79"/>
      <c r="AG53" s="79"/>
    </row>
    <row r="54" spans="1:33" ht="24" thickBot="1">
      <c r="A54" s="2"/>
      <c r="B54" s="2"/>
      <c r="C54" s="44"/>
      <c r="D54" s="49"/>
      <c r="E54" s="50"/>
      <c r="F54" s="50"/>
      <c r="G54" s="50"/>
      <c r="H54" s="56"/>
      <c r="I54" s="46"/>
      <c r="K54" s="79"/>
      <c r="L54" s="79"/>
      <c r="M54" s="79"/>
      <c r="N54" s="79"/>
      <c r="O54" s="79"/>
      <c r="P54" s="79"/>
      <c r="Q54" s="79"/>
      <c r="R54" s="79"/>
      <c r="S54" s="79"/>
      <c r="T54" s="79"/>
      <c r="U54" s="79"/>
      <c r="V54" s="79"/>
      <c r="W54" s="79"/>
      <c r="X54" s="79"/>
      <c r="Y54" s="79"/>
      <c r="Z54" s="79"/>
      <c r="AA54" s="79"/>
      <c r="AB54" s="79"/>
      <c r="AC54" s="79"/>
      <c r="AD54" s="79"/>
      <c r="AE54" s="79"/>
      <c r="AF54" s="79"/>
      <c r="AG54" s="79"/>
    </row>
    <row r="55" spans="1:33" ht="24" thickBot="1">
      <c r="A55" s="2"/>
      <c r="B55" s="2"/>
      <c r="C55" s="44"/>
      <c r="D55" s="59" t="s">
        <v>37</v>
      </c>
      <c r="E55" s="50"/>
      <c r="F55" s="50"/>
      <c r="G55" s="50"/>
      <c r="H55" s="54">
        <v>27.62</v>
      </c>
      <c r="I55" s="46"/>
      <c r="K55" s="79"/>
      <c r="L55" s="79"/>
      <c r="M55" s="79"/>
      <c r="N55" s="79"/>
      <c r="O55" s="79"/>
      <c r="P55" s="79"/>
      <c r="Q55" s="79"/>
      <c r="R55" s="79"/>
      <c r="S55" s="79"/>
      <c r="T55" s="79"/>
      <c r="U55" s="79"/>
      <c r="V55" s="79"/>
      <c r="W55" s="79"/>
      <c r="X55" s="79"/>
      <c r="Y55" s="79"/>
      <c r="Z55" s="79"/>
      <c r="AA55" s="79"/>
      <c r="AB55" s="79"/>
      <c r="AC55" s="79"/>
      <c r="AD55" s="79"/>
      <c r="AE55" s="79"/>
      <c r="AF55" s="79"/>
      <c r="AG55" s="79"/>
    </row>
    <row r="56" spans="1:33" ht="23.25">
      <c r="A56" s="2"/>
      <c r="B56" s="2"/>
      <c r="C56" s="44"/>
      <c r="D56" s="49"/>
      <c r="E56" s="50"/>
      <c r="F56" s="50"/>
      <c r="G56" s="50"/>
      <c r="H56" s="56"/>
      <c r="I56" s="46"/>
      <c r="K56" s="79"/>
      <c r="L56" s="79"/>
      <c r="M56" s="79"/>
      <c r="N56" s="79"/>
      <c r="O56" s="79"/>
      <c r="P56" s="79"/>
      <c r="Q56" s="79"/>
      <c r="R56" s="79"/>
      <c r="S56" s="79"/>
      <c r="T56" s="79"/>
      <c r="U56" s="79"/>
      <c r="V56" s="79"/>
      <c r="W56" s="79"/>
      <c r="X56" s="79"/>
      <c r="Y56" s="79"/>
      <c r="Z56" s="79"/>
      <c r="AA56" s="79"/>
      <c r="AB56" s="79"/>
      <c r="AC56" s="79"/>
      <c r="AD56" s="79"/>
      <c r="AE56" s="79"/>
      <c r="AF56" s="79"/>
      <c r="AG56" s="79"/>
    </row>
    <row r="57" spans="1:33" ht="24" thickBot="1">
      <c r="A57" s="2"/>
      <c r="B57" s="2"/>
      <c r="C57" s="44"/>
      <c r="D57" s="73" t="s">
        <v>99</v>
      </c>
      <c r="E57" s="50"/>
      <c r="F57" s="50"/>
      <c r="G57" s="50"/>
      <c r="H57" s="56"/>
      <c r="I57" s="46"/>
      <c r="K57" s="79"/>
      <c r="L57" s="79"/>
      <c r="M57" s="79"/>
      <c r="N57" s="79"/>
      <c r="O57" s="79"/>
      <c r="P57" s="79"/>
      <c r="Q57" s="79"/>
      <c r="R57" s="79"/>
      <c r="S57" s="79"/>
      <c r="T57" s="79"/>
      <c r="U57" s="79"/>
      <c r="V57" s="79"/>
      <c r="W57" s="79"/>
      <c r="X57" s="79"/>
      <c r="Y57" s="79"/>
      <c r="Z57" s="79"/>
      <c r="AA57" s="79"/>
      <c r="AB57" s="79"/>
      <c r="AC57" s="79"/>
      <c r="AD57" s="79"/>
      <c r="AE57" s="79"/>
      <c r="AF57" s="79"/>
      <c r="AG57" s="79"/>
    </row>
    <row r="58" spans="1:33" ht="24" thickBot="1">
      <c r="A58" s="2"/>
      <c r="B58" s="2"/>
      <c r="C58" s="44"/>
      <c r="D58" s="49" t="s">
        <v>51</v>
      </c>
      <c r="E58" s="50"/>
      <c r="F58" s="50"/>
      <c r="G58" s="50"/>
      <c r="H58" s="55">
        <v>7</v>
      </c>
      <c r="I58" s="46"/>
      <c r="K58" s="79"/>
      <c r="L58" s="79"/>
      <c r="M58" s="79"/>
      <c r="N58" s="79"/>
      <c r="O58" s="79"/>
      <c r="P58" s="79"/>
      <c r="Q58" s="79"/>
      <c r="R58" s="79"/>
      <c r="S58" s="79"/>
      <c r="T58" s="79"/>
      <c r="U58" s="79"/>
      <c r="V58" s="79"/>
      <c r="W58" s="79"/>
      <c r="X58" s="79"/>
      <c r="Y58" s="79"/>
      <c r="Z58" s="79"/>
      <c r="AA58" s="79"/>
      <c r="AB58" s="79"/>
      <c r="AC58" s="79"/>
      <c r="AD58" s="79"/>
      <c r="AE58" s="79"/>
      <c r="AF58" s="79"/>
      <c r="AG58" s="79"/>
    </row>
    <row r="59" spans="1:33" ht="24" thickBot="1">
      <c r="A59" s="2"/>
      <c r="B59" s="2"/>
      <c r="C59" s="44"/>
      <c r="D59" s="49" t="s">
        <v>110</v>
      </c>
      <c r="E59" s="50"/>
      <c r="F59" s="50"/>
      <c r="G59" s="50"/>
      <c r="H59" s="54">
        <v>20</v>
      </c>
      <c r="I59" s="46"/>
      <c r="K59" s="79"/>
      <c r="L59" s="79"/>
      <c r="M59" s="79"/>
      <c r="N59" s="79"/>
      <c r="O59" s="79"/>
      <c r="P59" s="79"/>
      <c r="Q59" s="79"/>
      <c r="R59" s="79"/>
      <c r="S59" s="79"/>
      <c r="T59" s="79"/>
      <c r="U59" s="79"/>
      <c r="V59" s="79"/>
      <c r="W59" s="79"/>
      <c r="X59" s="79"/>
      <c r="Y59" s="79"/>
      <c r="Z59" s="79"/>
      <c r="AA59" s="79"/>
      <c r="AB59" s="79"/>
      <c r="AC59" s="79"/>
      <c r="AD59" s="79"/>
      <c r="AE59" s="79"/>
      <c r="AF59" s="79"/>
      <c r="AG59" s="79"/>
    </row>
    <row r="60" spans="1:33" ht="24" thickBot="1">
      <c r="A60" s="2"/>
      <c r="B60" s="2"/>
      <c r="C60" s="44"/>
      <c r="D60" s="61"/>
      <c r="E60" s="62"/>
      <c r="F60" s="62"/>
      <c r="G60" s="62"/>
      <c r="H60" s="63"/>
      <c r="I60" s="46"/>
      <c r="K60" s="79"/>
      <c r="L60" s="79"/>
      <c r="M60" s="79"/>
      <c r="N60" s="79"/>
      <c r="O60" s="79"/>
      <c r="P60" s="79"/>
      <c r="Q60" s="79"/>
      <c r="R60" s="79"/>
      <c r="S60" s="79"/>
      <c r="T60" s="79"/>
      <c r="U60" s="79"/>
      <c r="V60" s="79"/>
      <c r="W60" s="79"/>
      <c r="X60" s="79"/>
      <c r="Y60" s="79"/>
      <c r="Z60" s="79"/>
      <c r="AA60" s="79"/>
      <c r="AB60" s="79"/>
      <c r="AC60" s="79"/>
      <c r="AD60" s="79"/>
      <c r="AE60" s="79"/>
      <c r="AF60" s="79"/>
      <c r="AG60" s="79"/>
    </row>
    <row r="61" spans="1:33" ht="3" customHeight="1">
      <c r="A61" s="2"/>
      <c r="B61" s="2"/>
      <c r="C61" s="44"/>
      <c r="D61" s="45"/>
      <c r="E61" s="45"/>
      <c r="F61" s="45"/>
      <c r="G61" s="45"/>
      <c r="H61" s="45"/>
      <c r="I61" s="46"/>
      <c r="K61" s="79"/>
      <c r="L61" s="79"/>
      <c r="M61" s="79"/>
      <c r="N61" s="79"/>
      <c r="O61" s="79"/>
      <c r="P61" s="79"/>
      <c r="Q61" s="79"/>
      <c r="R61" s="79"/>
      <c r="S61" s="79"/>
      <c r="T61" s="79"/>
      <c r="U61" s="79"/>
      <c r="V61" s="79"/>
      <c r="W61" s="79"/>
      <c r="X61" s="79"/>
      <c r="Y61" s="79"/>
      <c r="Z61" s="79"/>
      <c r="AA61" s="79"/>
      <c r="AB61" s="79"/>
      <c r="AC61" s="79"/>
      <c r="AD61" s="79"/>
      <c r="AE61" s="79"/>
      <c r="AF61" s="79"/>
      <c r="AG61" s="79"/>
    </row>
    <row r="62" spans="1:33" ht="2.25" customHeight="1" thickBot="1">
      <c r="A62" s="2"/>
      <c r="B62" s="2"/>
      <c r="C62" s="64"/>
      <c r="D62" s="65"/>
      <c r="E62" s="65"/>
      <c r="F62" s="65"/>
      <c r="G62" s="65"/>
      <c r="H62" s="65"/>
      <c r="I62" s="66"/>
      <c r="K62" s="79"/>
      <c r="L62" s="79"/>
      <c r="M62" s="79"/>
      <c r="N62" s="79"/>
      <c r="O62" s="79"/>
      <c r="P62" s="79"/>
      <c r="Q62" s="79"/>
      <c r="R62" s="79"/>
      <c r="S62" s="79"/>
      <c r="T62" s="79"/>
      <c r="U62" s="79"/>
      <c r="V62" s="79"/>
      <c r="W62" s="79"/>
      <c r="X62" s="79"/>
      <c r="Y62" s="79"/>
      <c r="Z62" s="79"/>
      <c r="AA62" s="79"/>
      <c r="AB62" s="79"/>
      <c r="AC62" s="79"/>
      <c r="AD62" s="79"/>
      <c r="AE62" s="79"/>
      <c r="AF62" s="79"/>
      <c r="AG62" s="79"/>
    </row>
    <row r="63" spans="1:33" ht="23.25">
      <c r="A63" s="2"/>
      <c r="B63" s="2"/>
      <c r="C63" s="67"/>
      <c r="D63" s="67"/>
      <c r="E63" s="67"/>
      <c r="F63" s="67"/>
      <c r="G63" s="67"/>
      <c r="H63" s="67"/>
      <c r="I63" s="67"/>
      <c r="K63" s="79"/>
      <c r="L63" s="79"/>
      <c r="M63" s="79"/>
      <c r="N63" s="79"/>
      <c r="O63" s="79"/>
      <c r="P63" s="79"/>
      <c r="Q63" s="79"/>
      <c r="R63" s="79"/>
      <c r="S63" s="79"/>
      <c r="T63" s="79"/>
      <c r="U63" s="79"/>
      <c r="V63" s="79"/>
      <c r="W63" s="79"/>
      <c r="X63" s="79"/>
      <c r="Y63" s="79"/>
      <c r="Z63" s="79"/>
      <c r="AA63" s="79"/>
      <c r="AB63" s="79"/>
      <c r="AC63" s="79"/>
      <c r="AD63" s="79"/>
      <c r="AE63" s="79"/>
      <c r="AF63" s="79"/>
      <c r="AG63" s="79"/>
    </row>
    <row r="64" spans="1:33" ht="24" thickBot="1">
      <c r="A64" s="2"/>
      <c r="B64" s="2"/>
      <c r="C64" s="67"/>
      <c r="D64" s="67"/>
      <c r="E64" s="67"/>
      <c r="F64" s="67"/>
      <c r="G64" s="67"/>
      <c r="H64" s="67"/>
      <c r="I64" s="67"/>
      <c r="K64" s="79"/>
      <c r="L64" s="79"/>
      <c r="M64" s="79"/>
      <c r="N64" s="79"/>
      <c r="O64" s="79"/>
      <c r="P64" s="79"/>
      <c r="Q64" s="79"/>
      <c r="R64" s="79"/>
      <c r="S64" s="79"/>
      <c r="T64" s="79"/>
      <c r="U64" s="79"/>
      <c r="V64" s="79"/>
      <c r="W64" s="79"/>
      <c r="X64" s="79"/>
      <c r="Y64" s="79"/>
      <c r="Z64" s="79"/>
      <c r="AA64" s="79"/>
      <c r="AB64" s="79"/>
      <c r="AC64" s="79"/>
      <c r="AD64" s="79"/>
      <c r="AE64" s="79"/>
      <c r="AF64" s="79"/>
      <c r="AG64" s="79"/>
    </row>
    <row r="65" spans="1:33" ht="2.25" customHeight="1">
      <c r="A65" s="2"/>
      <c r="B65" s="2"/>
      <c r="C65" s="41"/>
      <c r="D65" s="42"/>
      <c r="E65" s="42"/>
      <c r="F65" s="42"/>
      <c r="G65" s="42"/>
      <c r="H65" s="42"/>
      <c r="I65" s="43"/>
      <c r="K65" s="79"/>
      <c r="L65" s="79"/>
      <c r="M65" s="79"/>
      <c r="N65" s="79"/>
      <c r="O65" s="79"/>
      <c r="P65" s="79"/>
      <c r="Q65" s="79"/>
      <c r="R65" s="79"/>
      <c r="S65" s="79"/>
      <c r="T65" s="79"/>
      <c r="U65" s="79"/>
      <c r="V65" s="79"/>
      <c r="W65" s="79"/>
      <c r="X65" s="79"/>
      <c r="Y65" s="79"/>
      <c r="Z65" s="79"/>
      <c r="AA65" s="79"/>
      <c r="AB65" s="79"/>
      <c r="AC65" s="79"/>
      <c r="AD65" s="79"/>
      <c r="AE65" s="79"/>
      <c r="AF65" s="79"/>
      <c r="AG65" s="79"/>
    </row>
    <row r="66" spans="1:33" ht="7.5" customHeight="1" thickBot="1">
      <c r="A66" s="2"/>
      <c r="B66" s="2"/>
      <c r="C66" s="44"/>
      <c r="D66" s="45"/>
      <c r="E66" s="45"/>
      <c r="F66" s="45"/>
      <c r="G66" s="45"/>
      <c r="H66" s="45"/>
      <c r="I66" s="46"/>
      <c r="K66" s="79"/>
      <c r="L66" s="79"/>
      <c r="M66" s="79"/>
      <c r="N66" s="79"/>
      <c r="O66" s="79"/>
      <c r="P66" s="79"/>
      <c r="Q66" s="79"/>
      <c r="R66" s="79"/>
      <c r="S66" s="79"/>
      <c r="T66" s="79"/>
      <c r="U66" s="79"/>
      <c r="V66" s="79"/>
      <c r="W66" s="79"/>
      <c r="X66" s="79"/>
      <c r="Y66" s="79"/>
      <c r="Z66" s="79"/>
      <c r="AA66" s="79"/>
      <c r="AB66" s="79"/>
      <c r="AC66" s="79"/>
      <c r="AD66" s="79"/>
      <c r="AE66" s="79"/>
      <c r="AF66" s="79"/>
      <c r="AG66" s="79"/>
    </row>
    <row r="67" spans="1:33" ht="24" thickBot="1">
      <c r="A67" s="2"/>
      <c r="B67" s="2"/>
      <c r="C67" s="44"/>
      <c r="D67" s="68" t="s">
        <v>98</v>
      </c>
      <c r="E67" s="47"/>
      <c r="F67" s="47"/>
      <c r="G67" s="47"/>
      <c r="H67" s="48"/>
      <c r="I67" s="46"/>
      <c r="K67" s="79"/>
      <c r="L67" s="79"/>
      <c r="M67" s="79"/>
      <c r="N67" s="79"/>
      <c r="O67" s="79"/>
      <c r="P67" s="79"/>
      <c r="Q67" s="79"/>
      <c r="R67" s="79"/>
      <c r="S67" s="79"/>
      <c r="T67" s="79"/>
      <c r="U67" s="79"/>
      <c r="V67" s="79"/>
      <c r="W67" s="79"/>
      <c r="X67" s="79"/>
      <c r="Y67" s="79"/>
      <c r="Z67" s="79"/>
      <c r="AA67" s="79"/>
      <c r="AB67" s="79"/>
      <c r="AC67" s="79"/>
      <c r="AD67" s="79"/>
      <c r="AE67" s="79"/>
      <c r="AF67" s="79"/>
      <c r="AG67" s="79"/>
    </row>
    <row r="68" spans="1:33" ht="24" thickBot="1">
      <c r="A68" s="2"/>
      <c r="B68" s="2"/>
      <c r="C68" s="44"/>
      <c r="D68" s="49"/>
      <c r="E68" s="50"/>
      <c r="F68" s="50"/>
      <c r="G68" s="50"/>
      <c r="H68" s="51"/>
      <c r="I68" s="46"/>
      <c r="K68" s="79"/>
      <c r="L68" s="79"/>
      <c r="M68" s="79"/>
      <c r="N68" s="79"/>
      <c r="O68" s="79"/>
      <c r="P68" s="79"/>
      <c r="Q68" s="79"/>
      <c r="R68" s="79"/>
      <c r="S68" s="79"/>
      <c r="T68" s="79"/>
      <c r="U68" s="79"/>
      <c r="V68" s="79"/>
      <c r="W68" s="79"/>
      <c r="X68" s="79"/>
      <c r="Y68" s="79"/>
      <c r="Z68" s="79"/>
      <c r="AA68" s="79"/>
      <c r="AB68" s="79"/>
      <c r="AC68" s="79"/>
      <c r="AD68" s="79"/>
      <c r="AE68" s="79"/>
      <c r="AF68" s="79"/>
      <c r="AG68" s="79"/>
    </row>
    <row r="69" spans="1:33" ht="24" thickBot="1">
      <c r="A69" s="2"/>
      <c r="B69" s="2"/>
      <c r="C69" s="44"/>
      <c r="D69" s="69" t="s">
        <v>79</v>
      </c>
      <c r="E69" s="70"/>
      <c r="F69" s="123" t="s">
        <v>74</v>
      </c>
      <c r="G69" s="123" t="s">
        <v>88</v>
      </c>
      <c r="H69" s="123" t="s">
        <v>76</v>
      </c>
      <c r="I69" s="46"/>
      <c r="K69" s="79"/>
      <c r="L69" s="79"/>
      <c r="M69" s="79"/>
      <c r="N69" s="79"/>
      <c r="O69" s="79"/>
      <c r="P69" s="79"/>
      <c r="Q69" s="79"/>
      <c r="R69" s="79"/>
      <c r="S69" s="79"/>
      <c r="T69" s="79"/>
      <c r="U69" s="79"/>
      <c r="V69" s="79"/>
      <c r="W69" s="79"/>
      <c r="X69" s="79"/>
      <c r="Y69" s="79"/>
      <c r="Z69" s="79"/>
      <c r="AA69" s="79"/>
      <c r="AB69" s="79"/>
      <c r="AC69" s="79"/>
      <c r="AD69" s="79"/>
      <c r="AE69" s="79"/>
      <c r="AF69" s="79"/>
      <c r="AG69" s="79"/>
    </row>
    <row r="70" spans="1:33" ht="24" thickBot="1">
      <c r="A70" s="2"/>
      <c r="B70" s="2"/>
      <c r="C70" s="44"/>
      <c r="D70" s="69" t="s">
        <v>16</v>
      </c>
      <c r="E70" s="70"/>
      <c r="F70" s="52">
        <v>480</v>
      </c>
      <c r="G70" s="52">
        <v>560</v>
      </c>
      <c r="H70" s="52">
        <v>1300</v>
      </c>
      <c r="I70" s="46"/>
      <c r="K70" s="79"/>
      <c r="L70" s="79"/>
      <c r="M70" s="79"/>
      <c r="N70" s="79"/>
      <c r="O70" s="79"/>
      <c r="P70" s="79"/>
      <c r="Q70" s="79"/>
      <c r="R70" s="79"/>
      <c r="S70" s="79"/>
      <c r="T70" s="79"/>
      <c r="U70" s="79"/>
      <c r="V70" s="79"/>
      <c r="W70" s="79"/>
      <c r="X70" s="79"/>
      <c r="Y70" s="79"/>
      <c r="Z70" s="79"/>
      <c r="AA70" s="79"/>
      <c r="AB70" s="79"/>
      <c r="AC70" s="79"/>
      <c r="AD70" s="79"/>
      <c r="AE70" s="79"/>
      <c r="AF70" s="79"/>
      <c r="AG70" s="79"/>
    </row>
    <row r="71" spans="1:33" ht="24" thickBot="1">
      <c r="A71" s="2"/>
      <c r="B71" s="2"/>
      <c r="C71" s="44"/>
      <c r="D71" s="69" t="s">
        <v>36</v>
      </c>
      <c r="E71" s="70"/>
      <c r="F71" s="54">
        <v>10.67</v>
      </c>
      <c r="G71" s="54">
        <v>11.22</v>
      </c>
      <c r="H71" s="54">
        <v>12.38</v>
      </c>
      <c r="I71" s="46"/>
      <c r="K71" s="79"/>
      <c r="L71" s="79"/>
      <c r="M71" s="79"/>
      <c r="N71" s="79"/>
      <c r="O71" s="79"/>
      <c r="P71" s="79"/>
      <c r="Q71" s="79"/>
      <c r="R71" s="79"/>
      <c r="S71" s="79"/>
      <c r="T71" s="79"/>
      <c r="U71" s="79"/>
      <c r="V71" s="79"/>
      <c r="W71" s="79"/>
      <c r="X71" s="79"/>
      <c r="Y71" s="79"/>
      <c r="Z71" s="79"/>
      <c r="AA71" s="79"/>
      <c r="AB71" s="79"/>
      <c r="AC71" s="79"/>
      <c r="AD71" s="79"/>
      <c r="AE71" s="79"/>
      <c r="AF71" s="79"/>
      <c r="AG71" s="79"/>
    </row>
    <row r="72" spans="1:33" ht="24" thickBot="1">
      <c r="A72" s="2"/>
      <c r="B72" s="2"/>
      <c r="C72" s="44"/>
      <c r="D72" s="69" t="s">
        <v>39</v>
      </c>
      <c r="E72" s="70"/>
      <c r="F72" s="54">
        <v>18.81</v>
      </c>
      <c r="G72" s="54">
        <v>20.55</v>
      </c>
      <c r="H72" s="54">
        <v>24.18</v>
      </c>
      <c r="I72" s="46"/>
      <c r="K72" s="79"/>
      <c r="L72" s="79"/>
      <c r="M72" s="79"/>
      <c r="N72" s="79"/>
      <c r="O72" s="79"/>
      <c r="P72" s="79"/>
      <c r="Q72" s="79"/>
      <c r="R72" s="79"/>
      <c r="S72" s="79"/>
      <c r="T72" s="79"/>
      <c r="U72" s="79"/>
      <c r="V72" s="79"/>
      <c r="W72" s="79"/>
      <c r="X72" s="79"/>
      <c r="Y72" s="79"/>
      <c r="Z72" s="79"/>
      <c r="AA72" s="79"/>
      <c r="AB72" s="79"/>
      <c r="AC72" s="79"/>
      <c r="AD72" s="79"/>
      <c r="AE72" s="79"/>
      <c r="AF72" s="79"/>
      <c r="AG72" s="79"/>
    </row>
    <row r="73" spans="1:33" ht="24" thickBot="1">
      <c r="A73" s="2"/>
      <c r="B73" s="2"/>
      <c r="C73" s="44"/>
      <c r="D73" s="71" t="s">
        <v>40</v>
      </c>
      <c r="E73" s="72"/>
      <c r="F73" s="54">
        <v>27.62</v>
      </c>
      <c r="G73" s="54">
        <v>28.86</v>
      </c>
      <c r="H73" s="54">
        <v>31.97</v>
      </c>
      <c r="I73" s="46"/>
      <c r="K73" s="79"/>
      <c r="L73" s="79"/>
      <c r="M73" s="79"/>
      <c r="N73" s="79"/>
      <c r="O73" s="79"/>
      <c r="P73" s="79"/>
      <c r="Q73" s="79"/>
      <c r="R73" s="79"/>
      <c r="S73" s="79"/>
      <c r="T73" s="79"/>
      <c r="U73" s="79"/>
      <c r="V73" s="79"/>
      <c r="W73" s="79"/>
      <c r="X73" s="79"/>
      <c r="Y73" s="79"/>
      <c r="Z73" s="79"/>
      <c r="AA73" s="79"/>
      <c r="AB73" s="79"/>
      <c r="AC73" s="79"/>
      <c r="AD73" s="79"/>
      <c r="AE73" s="79"/>
      <c r="AF73" s="79"/>
      <c r="AG73" s="79"/>
    </row>
    <row r="74" spans="1:33" ht="6" customHeight="1" thickBot="1">
      <c r="A74" s="2"/>
      <c r="B74" s="2"/>
      <c r="C74" s="64"/>
      <c r="D74" s="65"/>
      <c r="E74" s="65"/>
      <c r="F74" s="65"/>
      <c r="G74" s="65"/>
      <c r="H74" s="65"/>
      <c r="I74" s="66"/>
      <c r="K74" s="79"/>
      <c r="L74" s="79"/>
      <c r="M74" s="79"/>
      <c r="N74" s="79"/>
      <c r="O74" s="79"/>
      <c r="P74" s="79"/>
      <c r="Q74" s="79"/>
      <c r="R74" s="79"/>
      <c r="S74" s="79"/>
      <c r="T74" s="79"/>
      <c r="U74" s="79"/>
      <c r="V74" s="79"/>
      <c r="W74" s="79"/>
      <c r="X74" s="79"/>
      <c r="Y74" s="79"/>
      <c r="Z74" s="79"/>
      <c r="AA74" s="79"/>
      <c r="AB74" s="79"/>
      <c r="AC74" s="79"/>
      <c r="AD74" s="79"/>
      <c r="AE74" s="79"/>
      <c r="AF74" s="79"/>
      <c r="AG74" s="79"/>
    </row>
    <row r="75" spans="1:10" s="79" customFormat="1" ht="12.75">
      <c r="A75" s="2"/>
      <c r="B75" s="2"/>
      <c r="C75" s="2"/>
      <c r="D75" s="2"/>
      <c r="E75" s="2"/>
      <c r="F75" s="2"/>
      <c r="G75" s="2"/>
      <c r="H75" s="2"/>
      <c r="I75" s="2"/>
      <c r="J75" s="2"/>
    </row>
    <row r="76" spans="1:10" s="79" customFormat="1" ht="12.75">
      <c r="A76" s="2"/>
      <c r="B76" s="2"/>
      <c r="C76" s="2"/>
      <c r="D76" s="128">
        <v>14</v>
      </c>
      <c r="E76" s="128">
        <v>15</v>
      </c>
      <c r="F76" s="128">
        <v>16</v>
      </c>
      <c r="G76" s="128">
        <v>22</v>
      </c>
      <c r="H76" s="128">
        <v>26</v>
      </c>
      <c r="I76" s="2">
        <v>35</v>
      </c>
      <c r="J76" s="2"/>
    </row>
    <row r="77" s="79" customFormat="1" ht="12.75"/>
    <row r="78" s="79" customFormat="1" ht="12.75"/>
    <row r="79" s="79" customFormat="1" ht="12.75"/>
    <row r="80" s="79" customFormat="1" ht="12.75"/>
    <row r="81" s="79" customFormat="1" ht="12.75"/>
    <row r="82" s="79" customFormat="1" ht="12.75"/>
    <row r="83" s="79" customFormat="1" ht="12.75"/>
    <row r="84" s="79" customFormat="1" ht="12.75"/>
    <row r="85" s="79" customFormat="1" ht="12.75"/>
    <row r="86" s="79" customFormat="1" ht="12.75"/>
    <row r="87" s="79" customFormat="1" ht="12.75"/>
    <row r="88" s="79" customFormat="1" ht="12.75"/>
    <row r="89" s="79" customFormat="1" ht="12.75"/>
    <row r="90" s="79" customFormat="1" ht="12.75"/>
    <row r="91" s="79" customFormat="1" ht="12.75"/>
    <row r="92" s="79" customFormat="1" ht="12.75"/>
    <row r="93" s="79" customFormat="1" ht="12.75"/>
    <row r="94" s="79" customFormat="1" ht="12.75"/>
    <row r="95" s="79" customFormat="1" ht="12.75"/>
    <row r="96" s="79" customFormat="1" ht="12.75"/>
    <row r="97" spans="9:12" ht="12.75">
      <c r="I97" s="79"/>
      <c r="J97" s="79"/>
      <c r="K97" s="79"/>
      <c r="L97" s="79"/>
    </row>
    <row r="98" spans="9:12" ht="12.75">
      <c r="I98" s="79"/>
      <c r="J98" s="79"/>
      <c r="K98" s="79"/>
      <c r="L98" s="79"/>
    </row>
    <row r="99" spans="9:12" ht="12.75">
      <c r="I99" s="79"/>
      <c r="J99" s="79"/>
      <c r="K99" s="79"/>
      <c r="L99" s="79"/>
    </row>
    <row r="100" spans="9:12" ht="12.75">
      <c r="I100" s="79"/>
      <c r="J100" s="79"/>
      <c r="K100" s="79"/>
      <c r="L100" s="79"/>
    </row>
    <row r="101" spans="9:12" ht="12.75">
      <c r="I101" s="79"/>
      <c r="J101" s="79"/>
      <c r="K101" s="79"/>
      <c r="L101" s="79"/>
    </row>
    <row r="102" spans="9:12" ht="12.75">
      <c r="I102" s="79"/>
      <c r="J102" s="79"/>
      <c r="K102" s="79"/>
      <c r="L102" s="79"/>
    </row>
    <row r="103" spans="9:12" ht="12.75">
      <c r="I103" s="79"/>
      <c r="J103" s="79"/>
      <c r="K103" s="79"/>
      <c r="L103" s="79"/>
    </row>
    <row r="104" spans="9:12" ht="12.75">
      <c r="I104" s="79"/>
      <c r="J104" s="79"/>
      <c r="K104" s="79"/>
      <c r="L104" s="79"/>
    </row>
    <row r="105" spans="9:12" ht="12.75">
      <c r="I105" s="79"/>
      <c r="J105" s="79"/>
      <c r="K105" s="79"/>
      <c r="L105" s="79"/>
    </row>
    <row r="106" spans="9:12" ht="12.75">
      <c r="I106" s="79"/>
      <c r="J106" s="79"/>
      <c r="K106" s="79"/>
      <c r="L106" s="79"/>
    </row>
    <row r="107" spans="9:12" ht="12.75">
      <c r="I107" s="79"/>
      <c r="J107" s="79"/>
      <c r="K107" s="79"/>
      <c r="L107" s="79"/>
    </row>
    <row r="108" spans="9:12" ht="12.75">
      <c r="I108" s="79"/>
      <c r="J108" s="79"/>
      <c r="K108" s="79"/>
      <c r="L108" s="79"/>
    </row>
    <row r="109" spans="9:12" ht="12.75">
      <c r="I109" s="79"/>
      <c r="J109" s="79"/>
      <c r="K109" s="79"/>
      <c r="L109" s="79"/>
    </row>
    <row r="110" spans="9:12" ht="12.75">
      <c r="I110" s="79"/>
      <c r="J110" s="79"/>
      <c r="K110" s="79"/>
      <c r="L110" s="79"/>
    </row>
    <row r="111" spans="9:12" ht="12.75">
      <c r="I111" s="79"/>
      <c r="J111" s="79"/>
      <c r="K111" s="79"/>
      <c r="L111" s="79"/>
    </row>
    <row r="112" spans="9:12" ht="12.75">
      <c r="I112" s="79"/>
      <c r="J112" s="79"/>
      <c r="K112" s="79"/>
      <c r="L112" s="79"/>
    </row>
    <row r="113" spans="9:12" ht="12.75">
      <c r="I113" s="79"/>
      <c r="J113" s="79"/>
      <c r="K113" s="79"/>
      <c r="L113" s="79"/>
    </row>
    <row r="114" spans="9:12" ht="12.75">
      <c r="I114" s="79"/>
      <c r="J114" s="79"/>
      <c r="K114" s="79"/>
      <c r="L114" s="79"/>
    </row>
    <row r="115" spans="9:12" ht="12.75">
      <c r="I115" s="79"/>
      <c r="J115" s="79"/>
      <c r="K115" s="79"/>
      <c r="L115" s="79"/>
    </row>
    <row r="116" spans="9:12" ht="12.75">
      <c r="I116" s="79"/>
      <c r="J116" s="79"/>
      <c r="K116" s="79"/>
      <c r="L116" s="79"/>
    </row>
    <row r="117" spans="9:12" ht="12.75">
      <c r="I117" s="79"/>
      <c r="J117" s="79"/>
      <c r="K117" s="79"/>
      <c r="L117" s="79"/>
    </row>
    <row r="118" spans="9:12" ht="12.75">
      <c r="I118" s="79"/>
      <c r="J118" s="79"/>
      <c r="K118" s="79"/>
      <c r="L118" s="79"/>
    </row>
    <row r="119" spans="9:12" ht="12.75">
      <c r="I119" s="79"/>
      <c r="J119" s="79"/>
      <c r="K119" s="79"/>
      <c r="L119" s="79"/>
    </row>
    <row r="120" spans="9:12" ht="12.75">
      <c r="I120" s="79"/>
      <c r="J120" s="79"/>
      <c r="K120" s="79"/>
      <c r="L120" s="79"/>
    </row>
    <row r="121" spans="9:12" ht="12.75">
      <c r="I121" s="79"/>
      <c r="J121" s="79"/>
      <c r="K121" s="79"/>
      <c r="L121" s="79"/>
    </row>
    <row r="122" spans="9:12" ht="12.75">
      <c r="I122" s="79"/>
      <c r="J122" s="79"/>
      <c r="K122" s="79"/>
      <c r="L122" s="79"/>
    </row>
    <row r="123" spans="9:12" ht="12.75">
      <c r="I123" s="79"/>
      <c r="J123" s="79"/>
      <c r="K123" s="79"/>
      <c r="L123" s="79"/>
    </row>
    <row r="124" spans="9:12" ht="12.75">
      <c r="I124" s="79"/>
      <c r="J124" s="79"/>
      <c r="K124" s="79"/>
      <c r="L124" s="79"/>
    </row>
    <row r="125" spans="9:12" ht="12.75">
      <c r="I125" s="79"/>
      <c r="J125" s="79"/>
      <c r="K125" s="79"/>
      <c r="L125" s="79"/>
    </row>
    <row r="126" spans="9:12" ht="12.75">
      <c r="I126" s="79"/>
      <c r="J126" s="79"/>
      <c r="K126" s="79"/>
      <c r="L126" s="79"/>
    </row>
    <row r="127" spans="9:12" ht="12.75">
      <c r="I127" s="79"/>
      <c r="J127" s="79"/>
      <c r="K127" s="79"/>
      <c r="L127" s="79"/>
    </row>
    <row r="128" spans="9:12" ht="12.75">
      <c r="I128" s="79"/>
      <c r="J128" s="79"/>
      <c r="K128" s="79"/>
      <c r="L128" s="79"/>
    </row>
    <row r="129" spans="9:12" ht="12.75">
      <c r="I129" s="79"/>
      <c r="J129" s="79"/>
      <c r="K129" s="79"/>
      <c r="L129" s="79"/>
    </row>
    <row r="130" spans="9:12" ht="12.75">
      <c r="I130" s="79"/>
      <c r="J130" s="79"/>
      <c r="K130" s="79"/>
      <c r="L130" s="79"/>
    </row>
    <row r="131" spans="9:12" ht="12.75">
      <c r="I131" s="79"/>
      <c r="J131" s="79"/>
      <c r="K131" s="79"/>
      <c r="L131" s="79"/>
    </row>
    <row r="132" spans="9:12" ht="12.75">
      <c r="I132" s="79"/>
      <c r="J132" s="79"/>
      <c r="K132" s="79"/>
      <c r="L132" s="79"/>
    </row>
    <row r="133" spans="9:12" ht="12.75">
      <c r="I133" s="79"/>
      <c r="J133" s="79"/>
      <c r="K133" s="79"/>
      <c r="L133" s="79"/>
    </row>
    <row r="134" spans="9:12" ht="12.75">
      <c r="I134" s="79"/>
      <c r="J134" s="79"/>
      <c r="K134" s="79"/>
      <c r="L134" s="79"/>
    </row>
    <row r="135" spans="9:12" ht="12.75">
      <c r="I135" s="79"/>
      <c r="J135" s="79"/>
      <c r="K135" s="79"/>
      <c r="L135" s="79"/>
    </row>
    <row r="136" spans="9:12" ht="12.75">
      <c r="I136" s="79"/>
      <c r="J136" s="79"/>
      <c r="K136" s="79"/>
      <c r="L136" s="79"/>
    </row>
    <row r="137" spans="9:12" ht="12.75">
      <c r="I137" s="79"/>
      <c r="J137" s="79"/>
      <c r="K137" s="79"/>
      <c r="L137" s="79"/>
    </row>
    <row r="138" spans="9:12" ht="12.75">
      <c r="I138" s="79"/>
      <c r="J138" s="79"/>
      <c r="K138" s="79"/>
      <c r="L138" s="79"/>
    </row>
    <row r="139" spans="9:12" ht="12.75">
      <c r="I139" s="79"/>
      <c r="J139" s="79"/>
      <c r="K139" s="79"/>
      <c r="L139" s="79"/>
    </row>
    <row r="140" spans="9:12" ht="12.75">
      <c r="I140" s="79"/>
      <c r="J140" s="79"/>
      <c r="K140" s="79"/>
      <c r="L140" s="79"/>
    </row>
    <row r="141" spans="9:12" ht="12.75">
      <c r="I141" s="79"/>
      <c r="J141" s="79"/>
      <c r="K141" s="79"/>
      <c r="L141" s="79"/>
    </row>
    <row r="142" spans="9:12" ht="12.75">
      <c r="I142" s="79"/>
      <c r="J142" s="79"/>
      <c r="K142" s="79"/>
      <c r="L142" s="79"/>
    </row>
    <row r="143" spans="9:12" ht="12.75">
      <c r="I143" s="79"/>
      <c r="J143" s="79"/>
      <c r="K143" s="79"/>
      <c r="L143" s="79"/>
    </row>
    <row r="144" spans="9:12" ht="12.75">
      <c r="I144" s="79"/>
      <c r="J144" s="79"/>
      <c r="K144" s="79"/>
      <c r="L144" s="79"/>
    </row>
    <row r="145" spans="9:12" ht="12.75">
      <c r="I145" s="79"/>
      <c r="J145" s="79"/>
      <c r="K145" s="79"/>
      <c r="L145" s="79"/>
    </row>
    <row r="146" spans="9:12" ht="12.75">
      <c r="I146" s="79"/>
      <c r="J146" s="79"/>
      <c r="K146" s="79"/>
      <c r="L146" s="79"/>
    </row>
    <row r="147" spans="9:12" ht="12.75">
      <c r="I147" s="79"/>
      <c r="J147" s="79"/>
      <c r="K147" s="79"/>
      <c r="L147" s="79"/>
    </row>
    <row r="148" spans="9:12" ht="12.75">
      <c r="I148" s="79"/>
      <c r="J148" s="79"/>
      <c r="K148" s="79"/>
      <c r="L148" s="79"/>
    </row>
    <row r="149" spans="9:12" ht="12.75">
      <c r="I149" s="79"/>
      <c r="J149" s="79"/>
      <c r="K149" s="79"/>
      <c r="L149" s="79"/>
    </row>
    <row r="150" spans="9:12" ht="12.75">
      <c r="I150" s="79"/>
      <c r="J150" s="79"/>
      <c r="K150" s="79"/>
      <c r="L150" s="79"/>
    </row>
    <row r="151" spans="9:12" ht="12.75">
      <c r="I151" s="79"/>
      <c r="J151" s="79"/>
      <c r="K151" s="79"/>
      <c r="L151" s="79"/>
    </row>
    <row r="152" spans="9:12" ht="12.75">
      <c r="I152" s="79"/>
      <c r="J152" s="79"/>
      <c r="K152" s="79"/>
      <c r="L152" s="79"/>
    </row>
    <row r="153" spans="9:12" ht="12.75">
      <c r="I153" s="79"/>
      <c r="J153" s="79"/>
      <c r="K153" s="79"/>
      <c r="L153" s="79"/>
    </row>
    <row r="154" spans="9:12" ht="12.75">
      <c r="I154" s="79"/>
      <c r="J154" s="79"/>
      <c r="K154" s="79"/>
      <c r="L154" s="79"/>
    </row>
    <row r="155" spans="9:12" ht="12.75">
      <c r="I155" s="79"/>
      <c r="J155" s="79"/>
      <c r="K155" s="79"/>
      <c r="L155" s="79"/>
    </row>
    <row r="156" spans="9:12" ht="12.75">
      <c r="I156" s="79"/>
      <c r="J156" s="79"/>
      <c r="K156" s="79"/>
      <c r="L156" s="79"/>
    </row>
    <row r="157" spans="9:12" ht="12.75">
      <c r="I157" s="79"/>
      <c r="J157" s="79"/>
      <c r="K157" s="79"/>
      <c r="L157" s="79"/>
    </row>
    <row r="158" spans="9:12" ht="12.75">
      <c r="I158" s="79"/>
      <c r="J158" s="79"/>
      <c r="K158" s="79"/>
      <c r="L158" s="79"/>
    </row>
    <row r="159" spans="9:12" ht="12.75">
      <c r="I159" s="79"/>
      <c r="J159" s="79"/>
      <c r="K159" s="79"/>
      <c r="L159" s="79"/>
    </row>
    <row r="160" spans="9:12" ht="12.75">
      <c r="I160" s="79"/>
      <c r="J160" s="79"/>
      <c r="K160" s="79"/>
      <c r="L160" s="79"/>
    </row>
    <row r="161" spans="9:12" ht="12.75">
      <c r="I161" s="79"/>
      <c r="J161" s="79"/>
      <c r="K161" s="79"/>
      <c r="L161" s="79"/>
    </row>
    <row r="162" spans="9:12" ht="12.75">
      <c r="I162" s="79"/>
      <c r="J162" s="79"/>
      <c r="K162" s="79"/>
      <c r="L162" s="79"/>
    </row>
    <row r="163" spans="9:12" ht="12.75">
      <c r="I163" s="79"/>
      <c r="J163" s="79"/>
      <c r="K163" s="79"/>
      <c r="L163" s="79"/>
    </row>
    <row r="164" spans="9:12" ht="12.75">
      <c r="I164" s="79"/>
      <c r="J164" s="79"/>
      <c r="K164" s="79"/>
      <c r="L164" s="79"/>
    </row>
    <row r="165" spans="9:12" ht="12.75">
      <c r="I165" s="79"/>
      <c r="J165" s="79"/>
      <c r="K165" s="79"/>
      <c r="L165" s="79"/>
    </row>
    <row r="166" spans="9:12" ht="12.75">
      <c r="I166" s="79"/>
      <c r="J166" s="79"/>
      <c r="K166" s="79"/>
      <c r="L166" s="79"/>
    </row>
    <row r="167" spans="9:12" ht="12.75">
      <c r="I167" s="79"/>
      <c r="J167" s="79"/>
      <c r="K167" s="79"/>
      <c r="L167" s="79"/>
    </row>
    <row r="168" spans="9:12" ht="12.75">
      <c r="I168" s="79"/>
      <c r="J168" s="79"/>
      <c r="K168" s="79"/>
      <c r="L168" s="79"/>
    </row>
    <row r="169" spans="9:12" ht="12.75">
      <c r="I169" s="79"/>
      <c r="J169" s="79"/>
      <c r="K169" s="79"/>
      <c r="L169" s="79"/>
    </row>
    <row r="170" spans="9:12" ht="12.75">
      <c r="I170" s="79"/>
      <c r="J170" s="79"/>
      <c r="K170" s="79"/>
      <c r="L170" s="79"/>
    </row>
    <row r="171" spans="9:12" ht="12.75">
      <c r="I171" s="79"/>
      <c r="J171" s="79"/>
      <c r="K171" s="79"/>
      <c r="L171" s="79"/>
    </row>
    <row r="172" spans="9:12" ht="12.75">
      <c r="I172" s="79"/>
      <c r="J172" s="79"/>
      <c r="K172" s="79"/>
      <c r="L172" s="79"/>
    </row>
    <row r="173" spans="9:12" ht="12.75">
      <c r="I173" s="79"/>
      <c r="J173" s="79"/>
      <c r="K173" s="79"/>
      <c r="L173" s="79"/>
    </row>
    <row r="174" spans="9:12" ht="12.75">
      <c r="I174" s="79"/>
      <c r="J174" s="79"/>
      <c r="K174" s="79"/>
      <c r="L174" s="79"/>
    </row>
  </sheetData>
  <dataValidations count="5">
    <dataValidation type="list" allowBlank="1" showInputMessage="1" showErrorMessage="1" sqref="H55">
      <formula1>$F$73:$H$73</formula1>
    </dataValidation>
    <dataValidation type="list" allowBlank="1" showInputMessage="1" showErrorMessage="1" sqref="H53">
      <formula1>$F$72:$H$72</formula1>
    </dataValidation>
    <dataValidation type="list" allowBlank="1" showInputMessage="1" showErrorMessage="1" sqref="H50">
      <formula1>$F$71:$H$71</formula1>
    </dataValidation>
    <dataValidation type="list" allowBlank="1" showInputMessage="1" showErrorMessage="1" sqref="H31">
      <formula1>$F$70:$H$70</formula1>
    </dataValidation>
    <dataValidation type="list" allowBlank="1" showInputMessage="1" showErrorMessage="1" sqref="H17">
      <formula1>$D$76:$I$76</formula1>
    </dataValidation>
  </dataValidations>
  <printOptions/>
  <pageMargins left="0.75" right="0.75" top="1" bottom="1" header="0.5" footer="0.5"/>
  <pageSetup fitToHeight="1" fitToWidth="1" horizontalDpi="600" verticalDpi="600" orientation="portrait" paperSize="9" scale="41" r:id="rId2"/>
  <headerFooter alignWithMargins="0">
    <oddHeader>&amp;L&amp;N</oddHeader>
  </headerFooter>
  <drawing r:id="rId1"/>
</worksheet>
</file>

<file path=xl/worksheets/sheet5.xml><?xml version="1.0" encoding="utf-8"?>
<worksheet xmlns="http://schemas.openxmlformats.org/spreadsheetml/2006/main" xmlns:r="http://schemas.openxmlformats.org/officeDocument/2006/relationships">
  <sheetPr>
    <tabColor indexed="60"/>
  </sheetPr>
  <dimension ref="A1:AM290"/>
  <sheetViews>
    <sheetView tabSelected="1" zoomScale="75" zoomScaleNormal="75" workbookViewId="0" topLeftCell="A1">
      <selection activeCell="C1" sqref="C1:M54"/>
    </sheetView>
  </sheetViews>
  <sheetFormatPr defaultColWidth="9.140625" defaultRowHeight="12.75"/>
  <cols>
    <col min="1" max="1" width="4.421875" style="0" customWidth="1"/>
    <col min="2" max="2" width="0.5625" style="0" customWidth="1"/>
    <col min="3" max="3" width="3.8515625" style="0" customWidth="1"/>
    <col min="4" max="4" width="1.421875" style="0" customWidth="1"/>
    <col min="5" max="5" width="86.8515625" style="0" bestFit="1" customWidth="1"/>
    <col min="6" max="6" width="10.140625" style="0" bestFit="1" customWidth="1"/>
    <col min="7" max="7" width="10.140625" style="0" customWidth="1"/>
    <col min="8" max="8" width="21.140625" style="0" bestFit="1" customWidth="1"/>
    <col min="9" max="9" width="23.8515625" style="0" bestFit="1" customWidth="1"/>
    <col min="10" max="10" width="1.421875" style="0" customWidth="1"/>
    <col min="11" max="11" width="1.57421875" style="0" customWidth="1"/>
    <col min="12" max="12" width="1.1484375" style="0" customWidth="1"/>
    <col min="14" max="14" width="38.57421875" style="0" bestFit="1" customWidth="1"/>
    <col min="16" max="16" width="11.00390625" style="0" bestFit="1" customWidth="1"/>
    <col min="17" max="17" width="12.00390625" style="0" bestFit="1" customWidth="1"/>
    <col min="18" max="18" width="0.9921875" style="0" customWidth="1"/>
  </cols>
  <sheetData>
    <row r="1" spans="14:39" s="2" customFormat="1" ht="12.75">
      <c r="N1" s="79"/>
      <c r="O1" s="79"/>
      <c r="P1" s="79"/>
      <c r="Q1" s="79"/>
      <c r="R1" s="79"/>
      <c r="S1" s="79"/>
      <c r="T1" s="79"/>
      <c r="U1" s="79"/>
      <c r="V1" s="79"/>
      <c r="W1" s="79"/>
      <c r="X1" s="79"/>
      <c r="Y1" s="79"/>
      <c r="Z1" s="79"/>
      <c r="AA1" s="79"/>
      <c r="AB1" s="79"/>
      <c r="AC1" s="79"/>
      <c r="AD1" s="79"/>
      <c r="AE1" s="79"/>
      <c r="AF1" s="79"/>
      <c r="AG1" s="79"/>
      <c r="AH1" s="79"/>
      <c r="AI1" s="79"/>
      <c r="AJ1" s="79"/>
      <c r="AK1" s="79"/>
      <c r="AL1" s="79"/>
      <c r="AM1" s="79"/>
    </row>
    <row r="2" spans="14:39" s="2" customFormat="1" ht="12.75">
      <c r="N2" s="79"/>
      <c r="O2" s="79"/>
      <c r="P2" s="79"/>
      <c r="Q2" s="79"/>
      <c r="R2" s="79"/>
      <c r="S2" s="79"/>
      <c r="T2" s="79"/>
      <c r="U2" s="79"/>
      <c r="V2" s="79"/>
      <c r="W2" s="79"/>
      <c r="X2" s="79"/>
      <c r="Y2" s="79"/>
      <c r="Z2" s="79"/>
      <c r="AA2" s="79"/>
      <c r="AB2" s="79"/>
      <c r="AC2" s="79"/>
      <c r="AD2" s="79"/>
      <c r="AE2" s="79"/>
      <c r="AF2" s="79"/>
      <c r="AG2" s="79"/>
      <c r="AH2" s="79"/>
      <c r="AI2" s="79"/>
      <c r="AJ2" s="79"/>
      <c r="AK2" s="79"/>
      <c r="AL2" s="79"/>
      <c r="AM2" s="79"/>
    </row>
    <row r="3" spans="14:39" s="2" customFormat="1" ht="12.75">
      <c r="N3" s="79"/>
      <c r="O3" s="79"/>
      <c r="P3" s="79"/>
      <c r="Q3" s="79"/>
      <c r="R3" s="79"/>
      <c r="S3" s="79"/>
      <c r="T3" s="79"/>
      <c r="U3" s="79"/>
      <c r="V3" s="79"/>
      <c r="W3" s="79"/>
      <c r="X3" s="79"/>
      <c r="Y3" s="79"/>
      <c r="Z3" s="79"/>
      <c r="AA3" s="79"/>
      <c r="AB3" s="79"/>
      <c r="AC3" s="79"/>
      <c r="AD3" s="79"/>
      <c r="AE3" s="79"/>
      <c r="AF3" s="79"/>
      <c r="AG3" s="79"/>
      <c r="AH3" s="79"/>
      <c r="AI3" s="79"/>
      <c r="AJ3" s="79"/>
      <c r="AK3" s="79"/>
      <c r="AL3" s="79"/>
      <c r="AM3" s="79"/>
    </row>
    <row r="4" spans="14:39" s="2" customFormat="1" ht="12.75">
      <c r="N4" s="79"/>
      <c r="O4" s="79"/>
      <c r="P4" s="79"/>
      <c r="Q4" s="79"/>
      <c r="R4" s="79"/>
      <c r="S4" s="79"/>
      <c r="T4" s="79"/>
      <c r="U4" s="79"/>
      <c r="V4" s="79"/>
      <c r="W4" s="79"/>
      <c r="X4" s="79"/>
      <c r="Y4" s="79"/>
      <c r="Z4" s="79"/>
      <c r="AA4" s="79"/>
      <c r="AB4" s="79"/>
      <c r="AC4" s="79"/>
      <c r="AD4" s="79"/>
      <c r="AE4" s="79"/>
      <c r="AF4" s="79"/>
      <c r="AG4" s="79"/>
      <c r="AH4" s="79"/>
      <c r="AI4" s="79"/>
      <c r="AJ4" s="79"/>
      <c r="AK4" s="79"/>
      <c r="AL4" s="79"/>
      <c r="AM4" s="79"/>
    </row>
    <row r="5" spans="1:39" ht="12.75">
      <c r="A5" s="2"/>
      <c r="B5" s="2"/>
      <c r="C5" s="2"/>
      <c r="D5" s="2"/>
      <c r="E5" s="2"/>
      <c r="F5" s="2"/>
      <c r="G5" s="2"/>
      <c r="H5" s="2"/>
      <c r="I5" s="2"/>
      <c r="J5" s="2"/>
      <c r="K5" s="2"/>
      <c r="L5" s="2"/>
      <c r="M5" s="2"/>
      <c r="N5" s="79"/>
      <c r="O5" s="79"/>
      <c r="P5" s="79"/>
      <c r="Q5" s="79"/>
      <c r="R5" s="79"/>
      <c r="S5" s="79"/>
      <c r="T5" s="79"/>
      <c r="U5" s="79"/>
      <c r="V5" s="79"/>
      <c r="W5" s="79"/>
      <c r="X5" s="79"/>
      <c r="Y5" s="79"/>
      <c r="Z5" s="79"/>
      <c r="AA5" s="79"/>
      <c r="AB5" s="79"/>
      <c r="AC5" s="79"/>
      <c r="AD5" s="79"/>
      <c r="AE5" s="79"/>
      <c r="AF5" s="79"/>
      <c r="AG5" s="79"/>
      <c r="AH5" s="79"/>
      <c r="AI5" s="79"/>
      <c r="AJ5" s="79"/>
      <c r="AK5" s="79"/>
      <c r="AL5" s="79"/>
      <c r="AM5" s="79"/>
    </row>
    <row r="6" spans="1:39" ht="12.75">
      <c r="A6" s="2"/>
      <c r="B6" s="2"/>
      <c r="C6" s="2"/>
      <c r="D6" s="2"/>
      <c r="E6" s="2"/>
      <c r="F6" s="2"/>
      <c r="G6" s="2"/>
      <c r="H6" s="2"/>
      <c r="I6" s="2"/>
      <c r="J6" s="2"/>
      <c r="K6" s="2"/>
      <c r="L6" s="2"/>
      <c r="M6" s="2"/>
      <c r="N6" s="79"/>
      <c r="O6" s="79"/>
      <c r="P6" s="79"/>
      <c r="Q6" s="79"/>
      <c r="R6" s="79"/>
      <c r="S6" s="79"/>
      <c r="T6" s="79"/>
      <c r="U6" s="79"/>
      <c r="V6" s="79"/>
      <c r="W6" s="79"/>
      <c r="X6" s="79"/>
      <c r="Y6" s="79"/>
      <c r="Z6" s="79"/>
      <c r="AA6" s="79"/>
      <c r="AB6" s="79"/>
      <c r="AC6" s="79"/>
      <c r="AD6" s="79"/>
      <c r="AE6" s="79"/>
      <c r="AF6" s="79"/>
      <c r="AG6" s="79"/>
      <c r="AH6" s="79"/>
      <c r="AI6" s="79"/>
      <c r="AJ6" s="79"/>
      <c r="AK6" s="79"/>
      <c r="AL6" s="79"/>
      <c r="AM6" s="79"/>
    </row>
    <row r="7" spans="1:39" ht="13.5" thickBot="1">
      <c r="A7" s="2"/>
      <c r="B7" s="2"/>
      <c r="C7" s="2"/>
      <c r="D7" s="2"/>
      <c r="E7" s="2"/>
      <c r="F7" s="2"/>
      <c r="G7" s="2"/>
      <c r="H7" s="2"/>
      <c r="I7" s="2"/>
      <c r="J7" s="2"/>
      <c r="K7" s="2"/>
      <c r="L7" s="2"/>
      <c r="M7" s="2"/>
      <c r="N7" s="79"/>
      <c r="O7" s="79"/>
      <c r="P7" s="79"/>
      <c r="Q7" s="79"/>
      <c r="R7" s="79"/>
      <c r="S7" s="79"/>
      <c r="T7" s="79"/>
      <c r="U7" s="79"/>
      <c r="V7" s="79"/>
      <c r="W7" s="79"/>
      <c r="X7" s="79"/>
      <c r="Y7" s="79"/>
      <c r="Z7" s="79"/>
      <c r="AA7" s="79"/>
      <c r="AB7" s="79"/>
      <c r="AC7" s="79"/>
      <c r="AD7" s="79"/>
      <c r="AE7" s="79"/>
      <c r="AF7" s="79"/>
      <c r="AG7" s="79"/>
      <c r="AH7" s="79"/>
      <c r="AI7" s="79"/>
      <c r="AJ7" s="79"/>
      <c r="AK7" s="79"/>
      <c r="AL7" s="79"/>
      <c r="AM7" s="79"/>
    </row>
    <row r="8" spans="1:39" ht="3" customHeight="1">
      <c r="A8" s="2"/>
      <c r="B8" s="2"/>
      <c r="C8" s="2"/>
      <c r="D8" s="7"/>
      <c r="E8" s="8"/>
      <c r="F8" s="8"/>
      <c r="G8" s="8"/>
      <c r="H8" s="8"/>
      <c r="I8" s="8"/>
      <c r="J8" s="9"/>
      <c r="K8" s="2"/>
      <c r="L8" s="2"/>
      <c r="M8" s="3"/>
      <c r="N8" s="6"/>
      <c r="O8" s="6"/>
      <c r="P8" s="6"/>
      <c r="Q8" s="6"/>
      <c r="R8" s="6"/>
      <c r="S8" s="79"/>
      <c r="T8" s="79"/>
      <c r="U8" s="79"/>
      <c r="V8" s="79"/>
      <c r="W8" s="79"/>
      <c r="X8" s="79"/>
      <c r="Y8" s="79"/>
      <c r="Z8" s="79"/>
      <c r="AA8" s="79"/>
      <c r="AB8" s="79"/>
      <c r="AC8" s="79"/>
      <c r="AD8" s="79"/>
      <c r="AE8" s="79"/>
      <c r="AF8" s="79"/>
      <c r="AG8" s="79"/>
      <c r="AH8" s="79"/>
      <c r="AI8" s="79"/>
      <c r="AJ8" s="79"/>
      <c r="AK8" s="79"/>
      <c r="AL8" s="79"/>
      <c r="AM8" s="79"/>
    </row>
    <row r="9" spans="1:39" ht="2.25" customHeight="1" thickBot="1">
      <c r="A9" s="2"/>
      <c r="B9" s="2"/>
      <c r="C9" s="2"/>
      <c r="D9" s="10"/>
      <c r="E9" s="11"/>
      <c r="F9" s="11"/>
      <c r="G9" s="11"/>
      <c r="H9" s="11"/>
      <c r="I9" s="11"/>
      <c r="J9" s="12"/>
      <c r="K9" s="2"/>
      <c r="L9" s="2"/>
      <c r="M9" s="3"/>
      <c r="N9" s="6"/>
      <c r="O9" s="6"/>
      <c r="P9" s="6"/>
      <c r="Q9" s="6"/>
      <c r="R9" s="6"/>
      <c r="S9" s="79"/>
      <c r="T9" s="79"/>
      <c r="U9" s="79"/>
      <c r="V9" s="79"/>
      <c r="W9" s="79"/>
      <c r="X9" s="79"/>
      <c r="Y9" s="79"/>
      <c r="Z9" s="79"/>
      <c r="AA9" s="79"/>
      <c r="AB9" s="79"/>
      <c r="AC9" s="79"/>
      <c r="AD9" s="79"/>
      <c r="AE9" s="79"/>
      <c r="AF9" s="79"/>
      <c r="AG9" s="79"/>
      <c r="AH9" s="79"/>
      <c r="AI9" s="79"/>
      <c r="AJ9" s="79"/>
      <c r="AK9" s="79"/>
      <c r="AL9" s="79"/>
      <c r="AM9" s="79"/>
    </row>
    <row r="10" spans="1:39" ht="30.75" thickBot="1">
      <c r="A10" s="2"/>
      <c r="B10" s="2"/>
      <c r="C10" s="2"/>
      <c r="D10" s="10"/>
      <c r="E10" s="13" t="s">
        <v>47</v>
      </c>
      <c r="F10" s="14"/>
      <c r="G10" s="14"/>
      <c r="H10" s="14"/>
      <c r="I10" s="15"/>
      <c r="J10" s="12"/>
      <c r="K10" s="2"/>
      <c r="L10" s="2"/>
      <c r="M10" s="3"/>
      <c r="N10" s="6"/>
      <c r="O10" s="6"/>
      <c r="P10" s="6"/>
      <c r="Q10" s="6"/>
      <c r="R10" s="6"/>
      <c r="S10" s="79"/>
      <c r="T10" s="79"/>
      <c r="U10" s="79"/>
      <c r="V10" s="79"/>
      <c r="W10" s="79"/>
      <c r="X10" s="79"/>
      <c r="Y10" s="79"/>
      <c r="Z10" s="79"/>
      <c r="AA10" s="79"/>
      <c r="AB10" s="79"/>
      <c r="AC10" s="79"/>
      <c r="AD10" s="79"/>
      <c r="AE10" s="79"/>
      <c r="AF10" s="79"/>
      <c r="AG10" s="79"/>
      <c r="AH10" s="79"/>
      <c r="AI10" s="79"/>
      <c r="AJ10" s="79"/>
      <c r="AK10" s="79"/>
      <c r="AL10" s="79"/>
      <c r="AM10" s="79"/>
    </row>
    <row r="11" spans="1:39" ht="30.75" thickBot="1">
      <c r="A11" s="2"/>
      <c r="B11" s="2"/>
      <c r="C11" s="2"/>
      <c r="D11" s="10"/>
      <c r="E11" s="16"/>
      <c r="F11" s="17"/>
      <c r="G11" s="17"/>
      <c r="H11" s="18"/>
      <c r="I11" s="19"/>
      <c r="J11" s="12"/>
      <c r="K11" s="2"/>
      <c r="L11" s="2"/>
      <c r="M11" s="3"/>
      <c r="N11" s="6"/>
      <c r="O11" s="6"/>
      <c r="P11" s="6"/>
      <c r="Q11" s="6"/>
      <c r="R11" s="6"/>
      <c r="S11" s="79"/>
      <c r="T11" s="79"/>
      <c r="U11" s="79"/>
      <c r="V11" s="79"/>
      <c r="W11" s="79"/>
      <c r="X11" s="79"/>
      <c r="Y11" s="79"/>
      <c r="Z11" s="79"/>
      <c r="AA11" s="79"/>
      <c r="AB11" s="79"/>
      <c r="AC11" s="79"/>
      <c r="AD11" s="79"/>
      <c r="AE11" s="79"/>
      <c r="AF11" s="79"/>
      <c r="AG11" s="79"/>
      <c r="AH11" s="79"/>
      <c r="AI11" s="79"/>
      <c r="AJ11" s="79"/>
      <c r="AK11" s="79"/>
      <c r="AL11" s="79"/>
      <c r="AM11" s="79"/>
    </row>
    <row r="12" spans="1:39" s="1" customFormat="1" ht="30.75" thickBot="1">
      <c r="A12" s="5"/>
      <c r="B12" s="5"/>
      <c r="C12" s="5"/>
      <c r="D12" s="20"/>
      <c r="E12" s="16" t="s">
        <v>6</v>
      </c>
      <c r="F12" s="21"/>
      <c r="G12" s="21"/>
      <c r="H12" s="22" t="s">
        <v>29</v>
      </c>
      <c r="I12" s="22" t="s">
        <v>30</v>
      </c>
      <c r="J12" s="23"/>
      <c r="K12" s="5"/>
      <c r="L12" s="5"/>
      <c r="M12" s="3"/>
      <c r="N12" s="6"/>
      <c r="O12" s="6"/>
      <c r="P12" s="6"/>
      <c r="Q12" s="6"/>
      <c r="R12" s="6"/>
      <c r="S12" s="80"/>
      <c r="T12" s="80"/>
      <c r="U12" s="80"/>
      <c r="V12" s="80"/>
      <c r="W12" s="80"/>
      <c r="X12" s="80"/>
      <c r="Y12" s="80"/>
      <c r="Z12" s="80"/>
      <c r="AA12" s="80"/>
      <c r="AB12" s="80"/>
      <c r="AC12" s="80"/>
      <c r="AD12" s="80"/>
      <c r="AE12" s="80"/>
      <c r="AF12" s="80"/>
      <c r="AG12" s="80"/>
      <c r="AH12" s="80"/>
      <c r="AI12" s="80"/>
      <c r="AJ12" s="80"/>
      <c r="AK12" s="80"/>
      <c r="AL12" s="80"/>
      <c r="AM12" s="80"/>
    </row>
    <row r="13" spans="1:39" ht="30.75" thickBot="1">
      <c r="A13" s="2"/>
      <c r="B13" s="2"/>
      <c r="C13" s="2"/>
      <c r="D13" s="10"/>
      <c r="E13" s="24" t="s">
        <v>32</v>
      </c>
      <c r="F13" s="17"/>
      <c r="G13" s="17"/>
      <c r="H13" s="25">
        <f>'Operating Parameters Input'!H17*'Operating Parameters Input'!H18*((('Operating Parameters Input'!H19*'Operating Parameters Input'!H21/2)+('Operating Parameters Input'!H20*'Operating Parameters Input'!H21/2))*'Operating Parameters Input'!H23)</f>
        <v>34560</v>
      </c>
      <c r="I13" s="25">
        <f>H13*'Operating Parameters Input'!H$24</f>
        <v>414720</v>
      </c>
      <c r="J13" s="12"/>
      <c r="K13" s="2"/>
      <c r="L13" s="2"/>
      <c r="M13" s="3"/>
      <c r="N13" s="6"/>
      <c r="O13" s="6"/>
      <c r="P13" s="6"/>
      <c r="Q13" s="6"/>
      <c r="R13" s="6"/>
      <c r="S13" s="79"/>
      <c r="T13" s="79"/>
      <c r="U13" s="79"/>
      <c r="V13" s="79"/>
      <c r="W13" s="79"/>
      <c r="X13" s="79"/>
      <c r="Y13" s="79"/>
      <c r="Z13" s="79"/>
      <c r="AA13" s="79"/>
      <c r="AB13" s="79"/>
      <c r="AC13" s="79"/>
      <c r="AD13" s="79"/>
      <c r="AE13" s="79"/>
      <c r="AF13" s="79"/>
      <c r="AG13" s="79"/>
      <c r="AH13" s="79"/>
      <c r="AI13" s="79"/>
      <c r="AJ13" s="79"/>
      <c r="AK13" s="79"/>
      <c r="AL13" s="79"/>
      <c r="AM13" s="79"/>
    </row>
    <row r="14" spans="1:39" ht="13.5" customHeight="1">
      <c r="A14" s="2"/>
      <c r="B14" s="2"/>
      <c r="C14" s="2"/>
      <c r="D14" s="10"/>
      <c r="E14" s="24"/>
      <c r="F14" s="17"/>
      <c r="G14" s="17"/>
      <c r="H14" s="26"/>
      <c r="I14" s="27"/>
      <c r="J14" s="12"/>
      <c r="K14" s="2"/>
      <c r="L14" s="2"/>
      <c r="M14" s="3"/>
      <c r="N14" s="6"/>
      <c r="O14" s="6"/>
      <c r="P14" s="6"/>
      <c r="Q14" s="6"/>
      <c r="R14" s="6"/>
      <c r="S14" s="79"/>
      <c r="T14" s="79"/>
      <c r="U14" s="79"/>
      <c r="V14" s="79"/>
      <c r="W14" s="79"/>
      <c r="X14" s="79"/>
      <c r="Y14" s="79"/>
      <c r="Z14" s="79"/>
      <c r="AA14" s="79"/>
      <c r="AB14" s="79"/>
      <c r="AC14" s="79"/>
      <c r="AD14" s="79"/>
      <c r="AE14" s="79"/>
      <c r="AF14" s="79"/>
      <c r="AG14" s="79"/>
      <c r="AH14" s="79"/>
      <c r="AI14" s="79"/>
      <c r="AJ14" s="79"/>
      <c r="AK14" s="79"/>
      <c r="AL14" s="79"/>
      <c r="AM14" s="79"/>
    </row>
    <row r="15" spans="1:39" ht="13.5" customHeight="1" thickBot="1">
      <c r="A15" s="2"/>
      <c r="B15" s="2"/>
      <c r="C15" s="2"/>
      <c r="D15" s="10"/>
      <c r="E15" s="24"/>
      <c r="F15" s="17"/>
      <c r="G15" s="17"/>
      <c r="H15" s="26"/>
      <c r="I15" s="27"/>
      <c r="J15" s="12"/>
      <c r="K15" s="2"/>
      <c r="L15" s="2"/>
      <c r="M15" s="3"/>
      <c r="N15" s="6"/>
      <c r="O15" s="6"/>
      <c r="P15" s="6"/>
      <c r="Q15" s="6"/>
      <c r="R15" s="6"/>
      <c r="S15" s="79"/>
      <c r="T15" s="79"/>
      <c r="U15" s="79"/>
      <c r="V15" s="79"/>
      <c r="W15" s="79"/>
      <c r="X15" s="79"/>
      <c r="Y15" s="79"/>
      <c r="Z15" s="79"/>
      <c r="AA15" s="79"/>
      <c r="AB15" s="79"/>
      <c r="AC15" s="79"/>
      <c r="AD15" s="79"/>
      <c r="AE15" s="79"/>
      <c r="AF15" s="79"/>
      <c r="AG15" s="79"/>
      <c r="AH15" s="79"/>
      <c r="AI15" s="79"/>
      <c r="AJ15" s="79"/>
      <c r="AK15" s="79"/>
      <c r="AL15" s="79"/>
      <c r="AM15" s="79"/>
    </row>
    <row r="16" spans="1:39" ht="30.75" thickBot="1">
      <c r="A16" s="2"/>
      <c r="B16" s="2"/>
      <c r="C16" s="2"/>
      <c r="D16" s="10"/>
      <c r="E16" s="16" t="s">
        <v>34</v>
      </c>
      <c r="F16" s="28"/>
      <c r="G16" s="28"/>
      <c r="H16" s="25">
        <f>SUM(H18:H32)</f>
        <v>25605.552457142858</v>
      </c>
      <c r="I16" s="25">
        <f>H16*'Operating Parameters Input'!H$24</f>
        <v>307266.6294857143</v>
      </c>
      <c r="J16" s="12"/>
      <c r="K16" s="2"/>
      <c r="L16" s="2"/>
      <c r="M16" s="3"/>
      <c r="N16" s="6"/>
      <c r="O16" s="6"/>
      <c r="P16" s="6"/>
      <c r="Q16" s="6"/>
      <c r="R16" s="6"/>
      <c r="S16" s="79"/>
      <c r="T16" s="79"/>
      <c r="U16" s="79"/>
      <c r="V16" s="79"/>
      <c r="W16" s="79"/>
      <c r="X16" s="79"/>
      <c r="Y16" s="79"/>
      <c r="Z16" s="79"/>
      <c r="AA16" s="79"/>
      <c r="AB16" s="79"/>
      <c r="AC16" s="79"/>
      <c r="AD16" s="79"/>
      <c r="AE16" s="79"/>
      <c r="AF16" s="79"/>
      <c r="AG16" s="79"/>
      <c r="AH16" s="79"/>
      <c r="AI16" s="79"/>
      <c r="AJ16" s="79"/>
      <c r="AK16" s="79"/>
      <c r="AL16" s="79"/>
      <c r="AM16" s="79"/>
    </row>
    <row r="17" spans="1:39" ht="30.75" thickBot="1">
      <c r="A17" s="2"/>
      <c r="B17" s="2"/>
      <c r="C17" s="2"/>
      <c r="D17" s="10"/>
      <c r="E17" s="16"/>
      <c r="F17" s="28"/>
      <c r="G17" s="28"/>
      <c r="H17" s="26"/>
      <c r="I17" s="27"/>
      <c r="J17" s="12"/>
      <c r="K17" s="2"/>
      <c r="L17" s="2"/>
      <c r="M17" s="3"/>
      <c r="N17" s="6"/>
      <c r="O17" s="6"/>
      <c r="P17" s="6"/>
      <c r="Q17" s="6"/>
      <c r="R17" s="6"/>
      <c r="S17" s="79"/>
      <c r="T17" s="79"/>
      <c r="U17" s="79"/>
      <c r="V17" s="79"/>
      <c r="W17" s="79"/>
      <c r="X17" s="79"/>
      <c r="Y17" s="79"/>
      <c r="Z17" s="79"/>
      <c r="AA17" s="79"/>
      <c r="AB17" s="79"/>
      <c r="AC17" s="79"/>
      <c r="AD17" s="79"/>
      <c r="AE17" s="79"/>
      <c r="AF17" s="79"/>
      <c r="AG17" s="79"/>
      <c r="AH17" s="79"/>
      <c r="AI17" s="79"/>
      <c r="AJ17" s="79"/>
      <c r="AK17" s="79"/>
      <c r="AL17" s="79"/>
      <c r="AM17" s="79"/>
    </row>
    <row r="18" spans="1:39" ht="30.75" thickBot="1">
      <c r="A18" s="2"/>
      <c r="B18" s="2"/>
      <c r="C18" s="2"/>
      <c r="D18" s="10"/>
      <c r="E18" s="24" t="s">
        <v>35</v>
      </c>
      <c r="F18" s="28"/>
      <c r="G18" s="28"/>
      <c r="H18" s="25">
        <f>-IPMT('Operating Parameters Input'!H12/'Operating Parameters Input'!H24,1,60,'Operating Parameters Input'!H10-'Operating Parameters Input'!H11,0,0)</f>
        <v>2850</v>
      </c>
      <c r="I18" s="25">
        <f>H18*'Operating Parameters Input'!H$24</f>
        <v>34200</v>
      </c>
      <c r="J18" s="12"/>
      <c r="K18" s="2"/>
      <c r="L18" s="2"/>
      <c r="M18" s="3"/>
      <c r="N18" s="6"/>
      <c r="O18" s="6"/>
      <c r="P18" s="6"/>
      <c r="Q18" s="6"/>
      <c r="R18" s="6"/>
      <c r="S18" s="79"/>
      <c r="T18" s="79"/>
      <c r="U18" s="79"/>
      <c r="V18" s="79"/>
      <c r="W18" s="79"/>
      <c r="X18" s="79"/>
      <c r="Y18" s="79"/>
      <c r="Z18" s="79"/>
      <c r="AA18" s="79"/>
      <c r="AB18" s="79"/>
      <c r="AC18" s="79"/>
      <c r="AD18" s="79"/>
      <c r="AE18" s="79"/>
      <c r="AF18" s="79"/>
      <c r="AG18" s="79"/>
      <c r="AH18" s="79"/>
      <c r="AI18" s="79"/>
      <c r="AJ18" s="79"/>
      <c r="AK18" s="79"/>
      <c r="AL18" s="79"/>
      <c r="AM18" s="79"/>
    </row>
    <row r="19" spans="1:39" ht="30.75" thickBot="1">
      <c r="A19" s="2"/>
      <c r="B19" s="2"/>
      <c r="C19" s="2"/>
      <c r="D19" s="10"/>
      <c r="E19" s="24" t="s">
        <v>15</v>
      </c>
      <c r="F19" s="28"/>
      <c r="G19" s="28"/>
      <c r="H19" s="25">
        <f>('Operating Parameters Input'!H10/('Operating Parameters Input'!H58*'Operating Parameters Input'!H24))</f>
        <v>2857.1428571428573</v>
      </c>
      <c r="I19" s="25">
        <f>H19*'Operating Parameters Input'!H$24</f>
        <v>34285.71428571429</v>
      </c>
      <c r="J19" s="12"/>
      <c r="K19" s="2"/>
      <c r="L19" s="2"/>
      <c r="M19" s="2"/>
      <c r="N19" s="79"/>
      <c r="O19" s="79"/>
      <c r="P19" s="79"/>
      <c r="Q19" s="6"/>
      <c r="R19" s="79"/>
      <c r="S19" s="79"/>
      <c r="T19" s="79"/>
      <c r="U19" s="79"/>
      <c r="V19" s="79"/>
      <c r="W19" s="79"/>
      <c r="X19" s="79"/>
      <c r="Y19" s="79"/>
      <c r="Z19" s="79"/>
      <c r="AA19" s="79"/>
      <c r="AB19" s="79"/>
      <c r="AC19" s="79"/>
      <c r="AD19" s="79"/>
      <c r="AE19" s="79"/>
      <c r="AF19" s="79"/>
      <c r="AG19" s="79"/>
      <c r="AH19" s="79"/>
      <c r="AI19" s="79"/>
      <c r="AJ19" s="79"/>
      <c r="AK19" s="79"/>
      <c r="AL19" s="79"/>
      <c r="AM19" s="79"/>
    </row>
    <row r="20" spans="1:39" ht="30.75" thickBot="1">
      <c r="A20" s="2"/>
      <c r="B20" s="2"/>
      <c r="C20" s="2"/>
      <c r="D20" s="10"/>
      <c r="E20" s="24"/>
      <c r="F20" s="28"/>
      <c r="G20" s="28"/>
      <c r="H20" s="25">
        <f>('Operating Parameters Input'!H10*'Operating Parameters Input'!H30)/'Operating Parameters Input'!H24</f>
        <v>2000</v>
      </c>
      <c r="I20" s="25">
        <f>H20*'Operating Parameters Input'!H$24</f>
        <v>24000</v>
      </c>
      <c r="J20" s="12"/>
      <c r="K20" s="2"/>
      <c r="L20" s="2"/>
      <c r="M20" s="2"/>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row>
    <row r="21" spans="1:39" ht="30.75" thickBot="1">
      <c r="A21" s="2"/>
      <c r="B21" s="2"/>
      <c r="C21" s="2"/>
      <c r="D21" s="10"/>
      <c r="E21" s="24" t="s">
        <v>24</v>
      </c>
      <c r="F21" s="28"/>
      <c r="G21" s="28"/>
      <c r="H21" s="25">
        <f>'Operating Parameters Input'!H41</f>
        <v>2000</v>
      </c>
      <c r="I21" s="25">
        <f>H21*'Operating Parameters Input'!H$24</f>
        <v>24000</v>
      </c>
      <c r="J21" s="12"/>
      <c r="K21" s="2"/>
      <c r="L21" s="2"/>
      <c r="M21" s="2"/>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row>
    <row r="22" spans="1:39" ht="30.75" thickBot="1">
      <c r="A22" s="2"/>
      <c r="B22" s="2"/>
      <c r="C22" s="2"/>
      <c r="D22" s="10"/>
      <c r="E22" s="24" t="s">
        <v>25</v>
      </c>
      <c r="F22" s="28"/>
      <c r="G22" s="28"/>
      <c r="H22" s="25">
        <f>'Operating Parameters Input'!H41*'Operating Parameters Input'!H42</f>
        <v>20</v>
      </c>
      <c r="I22" s="25">
        <f>H22*'Operating Parameters Input'!H$24</f>
        <v>240</v>
      </c>
      <c r="J22" s="12"/>
      <c r="K22" s="2"/>
      <c r="L22" s="2"/>
      <c r="M22" s="2"/>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row>
    <row r="23" spans="1:39" ht="30.75" thickBot="1">
      <c r="A23" s="2"/>
      <c r="B23" s="2"/>
      <c r="C23" s="2"/>
      <c r="D23" s="10"/>
      <c r="E23" s="24" t="s">
        <v>93</v>
      </c>
      <c r="F23" s="28"/>
      <c r="G23" s="28"/>
      <c r="H23" s="25">
        <f>H13*'Operating Parameters Input'!H46</f>
        <v>1728</v>
      </c>
      <c r="I23" s="25">
        <f>H23*'Operating Parameters Input'!H$24</f>
        <v>20736</v>
      </c>
      <c r="J23" s="12"/>
      <c r="K23" s="2"/>
      <c r="L23" s="2"/>
      <c r="M23" s="2"/>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row>
    <row r="24" spans="1:39" ht="30.75" thickBot="1">
      <c r="A24" s="2"/>
      <c r="B24" s="2"/>
      <c r="C24" s="2"/>
      <c r="D24" s="10"/>
      <c r="E24" s="24" t="s">
        <v>94</v>
      </c>
      <c r="F24" s="17"/>
      <c r="G24" s="28"/>
      <c r="H24" s="25">
        <f>'Operating Parameters Input'!H55/100*('Operating Parameters Input'!H59*'Operating Parameters Input'!H21)*'Operating Parameters Input'!H23</f>
        <v>2651.52</v>
      </c>
      <c r="I24" s="25">
        <f>H24*'Operating Parameters Input'!H$24</f>
        <v>31818.239999999998</v>
      </c>
      <c r="J24" s="12"/>
      <c r="K24" s="2"/>
      <c r="L24" s="2"/>
      <c r="M24" s="2"/>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row>
    <row r="25" spans="1:39" ht="30.75" thickBot="1">
      <c r="A25" s="2"/>
      <c r="B25" s="2"/>
      <c r="C25" s="2"/>
      <c r="D25" s="10"/>
      <c r="E25" s="24" t="s">
        <v>27</v>
      </c>
      <c r="F25" s="28"/>
      <c r="G25" s="28"/>
      <c r="H25" s="25">
        <f>(('Operating Parameters Input'!H50*'Operating Parameters Input'!H49/100)*'Operating Parameters Input'!H59*'Operating Parameters Input'!H21*'Operating Parameters Input'!H23)</f>
        <v>7713.1296</v>
      </c>
      <c r="I25" s="25">
        <f>H25*'Operating Parameters Input'!H$24</f>
        <v>92557.5552</v>
      </c>
      <c r="J25" s="12"/>
      <c r="K25" s="2"/>
      <c r="L25" s="2"/>
      <c r="M25" s="2"/>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row>
    <row r="26" spans="1:39" ht="30.75" thickBot="1">
      <c r="A26" s="2"/>
      <c r="B26" s="2"/>
      <c r="C26" s="2"/>
      <c r="D26" s="10"/>
      <c r="E26" s="24" t="s">
        <v>28</v>
      </c>
      <c r="F26" s="28"/>
      <c r="G26" s="28"/>
      <c r="H26" s="25">
        <f>'Operating Parameters Input'!H53/100*('Operating Parameters Input'!H59*'Operating Parameters Input'!H21)*'Operating Parameters Input'!H23</f>
        <v>1805.7599999999998</v>
      </c>
      <c r="I26" s="25">
        <f>H26*'Operating Parameters Input'!H$24</f>
        <v>21669.119999999995</v>
      </c>
      <c r="J26" s="12"/>
      <c r="K26" s="2"/>
      <c r="L26" s="2"/>
      <c r="M26" s="2"/>
      <c r="N26" s="6"/>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row>
    <row r="27" spans="1:39" ht="30.75" thickBot="1">
      <c r="A27" s="2"/>
      <c r="B27" s="2"/>
      <c r="C27" s="2"/>
      <c r="D27" s="10"/>
      <c r="E27" s="24" t="s">
        <v>16</v>
      </c>
      <c r="F27" s="28"/>
      <c r="G27" s="28"/>
      <c r="H27" s="25">
        <f>'Operating Parameters Input'!H31</f>
        <v>480</v>
      </c>
      <c r="I27" s="25">
        <f>H27*'Operating Parameters Input'!H$24</f>
        <v>5760</v>
      </c>
      <c r="J27" s="12"/>
      <c r="K27" s="2"/>
      <c r="L27" s="2"/>
      <c r="M27" s="2"/>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row>
    <row r="28" spans="1:39" ht="30.75" thickBot="1">
      <c r="A28" s="2"/>
      <c r="B28" s="2"/>
      <c r="C28" s="2"/>
      <c r="D28" s="10"/>
      <c r="E28" s="24" t="s">
        <v>17</v>
      </c>
      <c r="F28" s="28"/>
      <c r="G28" s="28"/>
      <c r="H28" s="25">
        <f>'Operating Parameters Input'!H32</f>
        <v>200</v>
      </c>
      <c r="I28" s="25">
        <f>H28*'Operating Parameters Input'!H$24</f>
        <v>2400</v>
      </c>
      <c r="J28" s="12"/>
      <c r="K28" s="2"/>
      <c r="L28" s="2"/>
      <c r="M28" s="2"/>
      <c r="N28" s="81"/>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row>
    <row r="29" spans="1:39" ht="30.75" thickBot="1">
      <c r="A29" s="2"/>
      <c r="B29" s="2"/>
      <c r="C29" s="2"/>
      <c r="D29" s="10"/>
      <c r="E29" s="24" t="s">
        <v>19</v>
      </c>
      <c r="F29" s="28"/>
      <c r="G29" s="28"/>
      <c r="H29" s="25">
        <f>'Operating Parameters Input'!H35</f>
        <v>100</v>
      </c>
      <c r="I29" s="25">
        <f>H29*'Operating Parameters Input'!H$24</f>
        <v>1200</v>
      </c>
      <c r="J29" s="12"/>
      <c r="K29" s="2"/>
      <c r="L29" s="2"/>
      <c r="M29" s="2"/>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row>
    <row r="30" spans="1:39" ht="30.75" thickBot="1">
      <c r="A30" s="2"/>
      <c r="B30" s="2"/>
      <c r="C30" s="2"/>
      <c r="D30" s="10"/>
      <c r="E30" s="24" t="s">
        <v>20</v>
      </c>
      <c r="F30" s="28"/>
      <c r="G30" s="28"/>
      <c r="H30" s="25">
        <f>'Operating Parameters Input'!H36</f>
        <v>500</v>
      </c>
      <c r="I30" s="25">
        <f>H30*'Operating Parameters Input'!H$24</f>
        <v>6000</v>
      </c>
      <c r="J30" s="12"/>
      <c r="K30" s="2"/>
      <c r="L30" s="2"/>
      <c r="M30" s="2"/>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row>
    <row r="31" spans="1:39" ht="30.75" thickBot="1">
      <c r="A31" s="2"/>
      <c r="B31" s="2"/>
      <c r="C31" s="2"/>
      <c r="D31" s="10"/>
      <c r="E31" s="24" t="s">
        <v>21</v>
      </c>
      <c r="F31" s="28"/>
      <c r="G31" s="28"/>
      <c r="H31" s="25">
        <f>'Operating Parameters Input'!H37</f>
        <v>500</v>
      </c>
      <c r="I31" s="25">
        <f>H31*'Operating Parameters Input'!H$24</f>
        <v>6000</v>
      </c>
      <c r="J31" s="12"/>
      <c r="K31" s="2"/>
      <c r="L31" s="2"/>
      <c r="M31" s="2"/>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row>
    <row r="32" spans="1:39" ht="30.75" thickBot="1">
      <c r="A32" s="2"/>
      <c r="B32" s="2"/>
      <c r="C32" s="2"/>
      <c r="D32" s="10"/>
      <c r="E32" s="24" t="s">
        <v>22</v>
      </c>
      <c r="F32" s="28"/>
      <c r="G32" s="28"/>
      <c r="H32" s="25">
        <f>'Operating Parameters Input'!H38</f>
        <v>200</v>
      </c>
      <c r="I32" s="25">
        <f>H32*'Operating Parameters Input'!H$24</f>
        <v>2400</v>
      </c>
      <c r="J32" s="12"/>
      <c r="K32" s="2"/>
      <c r="L32" s="2"/>
      <c r="M32" s="2"/>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row>
    <row r="33" spans="1:39" ht="30.75" thickBot="1">
      <c r="A33" s="2"/>
      <c r="B33" s="2"/>
      <c r="C33" s="2"/>
      <c r="D33" s="10"/>
      <c r="E33" s="24"/>
      <c r="F33" s="28"/>
      <c r="G33" s="28"/>
      <c r="H33" s="26"/>
      <c r="I33" s="27"/>
      <c r="J33" s="12"/>
      <c r="K33" s="2"/>
      <c r="L33" s="2"/>
      <c r="M33" s="2"/>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row>
    <row r="34" spans="1:39" ht="30.75" thickBot="1">
      <c r="A34" s="2"/>
      <c r="B34" s="2"/>
      <c r="C34" s="2"/>
      <c r="D34" s="10"/>
      <c r="E34" s="16" t="s">
        <v>31</v>
      </c>
      <c r="F34" s="28"/>
      <c r="G34" s="28"/>
      <c r="H34" s="25">
        <f>H13-H16</f>
        <v>8954.447542857142</v>
      </c>
      <c r="I34" s="25">
        <f>H34*12</f>
        <v>107453.3705142857</v>
      </c>
      <c r="J34" s="12"/>
      <c r="K34" s="2"/>
      <c r="L34" s="2"/>
      <c r="M34" s="2"/>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row>
    <row r="35" spans="1:39" ht="30.75" thickBot="1">
      <c r="A35" s="2"/>
      <c r="B35" s="2"/>
      <c r="C35" s="2"/>
      <c r="D35" s="10"/>
      <c r="E35" s="24"/>
      <c r="F35" s="28"/>
      <c r="G35" s="28"/>
      <c r="H35" s="28"/>
      <c r="I35" s="29"/>
      <c r="J35" s="12"/>
      <c r="K35" s="2"/>
      <c r="L35" s="2"/>
      <c r="M35" s="2"/>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row>
    <row r="36" spans="1:39" ht="30.75" thickBot="1">
      <c r="A36" s="2"/>
      <c r="B36" s="2"/>
      <c r="C36" s="2"/>
      <c r="D36" s="10"/>
      <c r="E36" s="24" t="s">
        <v>60</v>
      </c>
      <c r="F36" s="28"/>
      <c r="G36" s="28"/>
      <c r="H36" s="30">
        <f>H34/H13</f>
        <v>0.25909859788359785</v>
      </c>
      <c r="I36" s="29"/>
      <c r="J36" s="12"/>
      <c r="K36" s="2"/>
      <c r="L36" s="2"/>
      <c r="M36" s="2"/>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row>
    <row r="37" spans="1:39" ht="30">
      <c r="A37" s="2"/>
      <c r="B37" s="2"/>
      <c r="C37" s="2"/>
      <c r="D37" s="10"/>
      <c r="E37" s="24"/>
      <c r="F37" s="31"/>
      <c r="G37" s="31"/>
      <c r="H37" s="31"/>
      <c r="I37" s="29"/>
      <c r="J37" s="12"/>
      <c r="K37" s="2"/>
      <c r="L37" s="2"/>
      <c r="M37" s="2"/>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row>
    <row r="38" spans="1:39" ht="30.75" thickBot="1">
      <c r="A38" s="2"/>
      <c r="B38" s="2"/>
      <c r="C38" s="2"/>
      <c r="D38" s="10"/>
      <c r="E38" s="32"/>
      <c r="F38" s="33"/>
      <c r="G38" s="33"/>
      <c r="H38" s="33"/>
      <c r="I38" s="34"/>
      <c r="J38" s="12"/>
      <c r="K38" s="2"/>
      <c r="L38" s="2"/>
      <c r="M38" s="2"/>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row>
    <row r="39" spans="1:39" ht="3.75" customHeight="1">
      <c r="A39" s="2"/>
      <c r="B39" s="2"/>
      <c r="C39" s="2"/>
      <c r="D39" s="10"/>
      <c r="E39" s="11"/>
      <c r="F39" s="11"/>
      <c r="G39" s="11"/>
      <c r="H39" s="11"/>
      <c r="I39" s="11"/>
      <c r="J39" s="12"/>
      <c r="K39" s="2"/>
      <c r="L39" s="2"/>
      <c r="M39" s="2"/>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row>
    <row r="40" spans="1:39" ht="3.75" customHeight="1" thickBot="1">
      <c r="A40" s="2"/>
      <c r="B40" s="2"/>
      <c r="C40" s="2"/>
      <c r="D40" s="35"/>
      <c r="E40" s="36"/>
      <c r="F40" s="36"/>
      <c r="G40" s="36"/>
      <c r="H40" s="36"/>
      <c r="I40" s="36"/>
      <c r="J40" s="37"/>
      <c r="K40" s="2"/>
      <c r="L40" s="2"/>
      <c r="M40" s="2"/>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row>
    <row r="41" spans="1:39" ht="30">
      <c r="A41" s="2"/>
      <c r="B41" s="2"/>
      <c r="C41" s="2"/>
      <c r="D41" s="38"/>
      <c r="E41" s="38"/>
      <c r="F41" s="38"/>
      <c r="G41" s="38"/>
      <c r="H41" s="38"/>
      <c r="I41" s="38"/>
      <c r="J41" s="38"/>
      <c r="K41" s="2"/>
      <c r="L41" s="2"/>
      <c r="M41" s="2"/>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row>
    <row r="42" spans="1:39" ht="30.75" thickBot="1">
      <c r="A42" s="2"/>
      <c r="B42" s="2"/>
      <c r="C42" s="2"/>
      <c r="D42" s="38"/>
      <c r="E42" s="38"/>
      <c r="F42" s="38"/>
      <c r="G42" s="38"/>
      <c r="H42" s="38"/>
      <c r="I42" s="38"/>
      <c r="J42" s="38"/>
      <c r="K42" s="2"/>
      <c r="L42" s="2"/>
      <c r="M42" s="2"/>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row>
    <row r="43" spans="1:39" ht="5.25" customHeight="1">
      <c r="A43" s="2"/>
      <c r="B43" s="2"/>
      <c r="C43" s="2"/>
      <c r="D43" s="7"/>
      <c r="E43" s="8"/>
      <c r="F43" s="8"/>
      <c r="G43" s="8"/>
      <c r="H43" s="8"/>
      <c r="I43" s="8"/>
      <c r="J43" s="9"/>
      <c r="K43" s="2"/>
      <c r="L43" s="2"/>
      <c r="M43" s="2"/>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row>
    <row r="44" spans="1:39" ht="6.75" customHeight="1" thickBot="1">
      <c r="A44" s="2"/>
      <c r="B44" s="2"/>
      <c r="C44" s="2"/>
      <c r="D44" s="10"/>
      <c r="E44" s="11"/>
      <c r="F44" s="11"/>
      <c r="G44" s="11"/>
      <c r="H44" s="11"/>
      <c r="I44" s="11"/>
      <c r="J44" s="12"/>
      <c r="K44" s="2"/>
      <c r="L44" s="2"/>
      <c r="M44" s="2"/>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row>
    <row r="45" spans="1:39" ht="30.75" thickBot="1">
      <c r="A45" s="2"/>
      <c r="B45" s="2"/>
      <c r="C45" s="2"/>
      <c r="D45" s="10"/>
      <c r="E45" s="13" t="s">
        <v>46</v>
      </c>
      <c r="F45" s="14"/>
      <c r="G45" s="14"/>
      <c r="H45" s="14"/>
      <c r="I45" s="39"/>
      <c r="J45" s="12"/>
      <c r="K45" s="2"/>
      <c r="L45" s="2"/>
      <c r="M45" s="2"/>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row>
    <row r="46" spans="1:39" ht="30.75" thickBot="1">
      <c r="A46" s="2"/>
      <c r="B46" s="2"/>
      <c r="C46" s="2"/>
      <c r="D46" s="10"/>
      <c r="E46" s="24"/>
      <c r="F46" s="17"/>
      <c r="G46" s="17"/>
      <c r="H46" s="100" t="s">
        <v>29</v>
      </c>
      <c r="I46" s="100" t="s">
        <v>30</v>
      </c>
      <c r="J46" s="12"/>
      <c r="K46" s="2"/>
      <c r="L46" s="2"/>
      <c r="M46" s="2"/>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row>
    <row r="47" spans="1:39" ht="30.75" thickBot="1">
      <c r="A47" s="2"/>
      <c r="B47" s="2"/>
      <c r="C47" s="2"/>
      <c r="D47" s="10"/>
      <c r="E47" s="24" t="s">
        <v>31</v>
      </c>
      <c r="F47" s="17"/>
      <c r="G47" s="17"/>
      <c r="H47" s="25">
        <f>H34</f>
        <v>8954.447542857142</v>
      </c>
      <c r="I47" s="25">
        <f>H47*'Operating Parameters Input'!H$24</f>
        <v>107453.3705142857</v>
      </c>
      <c r="J47" s="12"/>
      <c r="K47" s="2"/>
      <c r="L47" s="2"/>
      <c r="M47" s="2"/>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row>
    <row r="48" spans="1:39" ht="30.75" thickBot="1">
      <c r="A48" s="2"/>
      <c r="B48" s="2"/>
      <c r="C48" s="2"/>
      <c r="D48" s="10"/>
      <c r="E48" s="24" t="s">
        <v>33</v>
      </c>
      <c r="F48" s="17"/>
      <c r="G48" s="17"/>
      <c r="H48" s="25">
        <f>H19</f>
        <v>2857.1428571428573</v>
      </c>
      <c r="I48" s="25">
        <f>H48*'Operating Parameters Input'!H$24</f>
        <v>34285.71428571429</v>
      </c>
      <c r="J48" s="12"/>
      <c r="K48" s="2"/>
      <c r="L48" s="2"/>
      <c r="M48" s="2"/>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row>
    <row r="49" spans="1:39" ht="30.75" thickBot="1">
      <c r="A49" s="2"/>
      <c r="B49" s="2"/>
      <c r="C49" s="2"/>
      <c r="D49" s="10"/>
      <c r="E49" s="40" t="s">
        <v>45</v>
      </c>
      <c r="F49" s="17"/>
      <c r="G49" s="17"/>
      <c r="H49" s="25">
        <f>H18</f>
        <v>2850</v>
      </c>
      <c r="I49" s="25">
        <f>H49*'Operating Parameters Input'!H$24</f>
        <v>34200</v>
      </c>
      <c r="J49" s="12"/>
      <c r="K49" s="2"/>
      <c r="L49" s="2"/>
      <c r="M49" s="2"/>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row>
    <row r="50" spans="1:39" ht="30.75" thickBot="1">
      <c r="A50" s="2"/>
      <c r="B50" s="2"/>
      <c r="C50" s="2"/>
      <c r="D50" s="10"/>
      <c r="E50" s="40" t="s">
        <v>42</v>
      </c>
      <c r="F50" s="17"/>
      <c r="G50" s="17"/>
      <c r="H50" s="25">
        <f>PMT('Operating Parameters Input'!H12/'Operating Parameters Input'!H24,60,'Operating Parameters Input'!H10-'Operating Parameters Input'!H11,0,0)</f>
        <v>-4824.751211150755</v>
      </c>
      <c r="I50" s="25">
        <f>H50*'Operating Parameters Input'!H$24</f>
        <v>-57897.01453380906</v>
      </c>
      <c r="J50" s="12"/>
      <c r="K50" s="2"/>
      <c r="L50" s="2"/>
      <c r="M50" s="2"/>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row>
    <row r="51" spans="1:39" ht="30.75" thickBot="1">
      <c r="A51" s="2"/>
      <c r="B51" s="2"/>
      <c r="C51" s="2"/>
      <c r="D51" s="10"/>
      <c r="E51" s="24"/>
      <c r="F51" s="17"/>
      <c r="G51" s="17"/>
      <c r="H51" s="26"/>
      <c r="I51" s="27"/>
      <c r="J51" s="12"/>
      <c r="K51" s="2"/>
      <c r="L51" s="2"/>
      <c r="M51" s="2"/>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row>
    <row r="52" spans="1:39" ht="30.75" thickBot="1">
      <c r="A52" s="2"/>
      <c r="B52" s="2"/>
      <c r="C52" s="2"/>
      <c r="D52" s="10"/>
      <c r="E52" s="32" t="s">
        <v>52</v>
      </c>
      <c r="F52" s="33"/>
      <c r="G52" s="33"/>
      <c r="H52" s="25">
        <f>SUM(H47:H50)</f>
        <v>9836.839188849244</v>
      </c>
      <c r="I52" s="25">
        <f>H52*'Operating Parameters Input'!H$24</f>
        <v>118042.07026619093</v>
      </c>
      <c r="J52" s="12"/>
      <c r="K52" s="2"/>
      <c r="L52" s="2"/>
      <c r="M52" s="2"/>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row>
    <row r="53" spans="1:39" ht="7.5" customHeight="1" thickBot="1">
      <c r="A53" s="2"/>
      <c r="B53" s="2"/>
      <c r="C53" s="2"/>
      <c r="D53" s="35"/>
      <c r="E53" s="36"/>
      <c r="F53" s="36"/>
      <c r="G53" s="36"/>
      <c r="H53" s="36"/>
      <c r="I53" s="36"/>
      <c r="J53" s="37"/>
      <c r="K53" s="2"/>
      <c r="L53" s="2"/>
      <c r="M53" s="2"/>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row>
    <row r="54" spans="1:39" ht="12.75">
      <c r="A54" s="2"/>
      <c r="B54" s="2"/>
      <c r="C54" s="2"/>
      <c r="D54" s="2"/>
      <c r="E54" s="2"/>
      <c r="F54" s="2"/>
      <c r="G54" s="2"/>
      <c r="H54" s="2"/>
      <c r="I54" s="2"/>
      <c r="J54" s="2"/>
      <c r="K54" s="2"/>
      <c r="L54" s="2"/>
      <c r="M54" s="2"/>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row>
    <row r="55" spans="1:39" ht="12.75">
      <c r="A55" s="2"/>
      <c r="B55" s="2"/>
      <c r="C55" s="2"/>
      <c r="D55" s="2"/>
      <c r="E55" s="2"/>
      <c r="F55" s="2"/>
      <c r="G55" s="2"/>
      <c r="H55" s="2"/>
      <c r="I55" s="2"/>
      <c r="J55" s="2"/>
      <c r="K55" s="2"/>
      <c r="L55" s="2"/>
      <c r="M55" s="2"/>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row>
    <row r="56" spans="1:39" ht="12.75">
      <c r="A56" s="2"/>
      <c r="B56" s="2"/>
      <c r="C56" s="2"/>
      <c r="D56" s="2"/>
      <c r="E56" s="2"/>
      <c r="F56" s="2"/>
      <c r="G56" s="2"/>
      <c r="H56" s="2"/>
      <c r="I56" s="2"/>
      <c r="J56" s="2"/>
      <c r="K56" s="2"/>
      <c r="L56" s="2"/>
      <c r="M56" s="2"/>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row>
    <row r="57" spans="1:39" ht="12.75">
      <c r="A57" s="2"/>
      <c r="B57" s="2"/>
      <c r="C57" s="2"/>
      <c r="D57" s="2"/>
      <c r="E57" s="2"/>
      <c r="F57" s="2"/>
      <c r="G57" s="2"/>
      <c r="H57" s="2"/>
      <c r="I57" s="2"/>
      <c r="J57" s="2"/>
      <c r="K57" s="2"/>
      <c r="L57" s="2"/>
      <c r="M57" s="2"/>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row>
    <row r="58" spans="1:39" ht="12.75">
      <c r="A58" s="2"/>
      <c r="B58" s="2"/>
      <c r="C58" s="2"/>
      <c r="D58" s="2"/>
      <c r="E58" s="2"/>
      <c r="F58" s="2"/>
      <c r="G58" s="2"/>
      <c r="H58" s="2"/>
      <c r="I58" s="2"/>
      <c r="J58" s="2"/>
      <c r="K58" s="2"/>
      <c r="L58" s="2"/>
      <c r="M58" s="2"/>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row>
    <row r="59" spans="1:39" ht="12.75">
      <c r="A59" s="2"/>
      <c r="B59" s="2"/>
      <c r="C59" s="2"/>
      <c r="D59" s="2"/>
      <c r="E59" s="2"/>
      <c r="F59" s="2"/>
      <c r="G59" s="2"/>
      <c r="H59" s="2"/>
      <c r="I59" s="2"/>
      <c r="J59" s="2"/>
      <c r="K59" s="2"/>
      <c r="L59" s="2"/>
      <c r="M59" s="2"/>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row>
    <row r="60" spans="1:39" ht="12.75">
      <c r="A60" s="2"/>
      <c r="B60" s="2"/>
      <c r="C60" s="2"/>
      <c r="D60" s="2"/>
      <c r="E60" s="2"/>
      <c r="F60" s="2"/>
      <c r="G60" s="2"/>
      <c r="H60" s="2"/>
      <c r="I60" s="2"/>
      <c r="J60" s="2"/>
      <c r="K60" s="2"/>
      <c r="L60" s="2"/>
      <c r="M60" s="2"/>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row>
    <row r="61" spans="1:39" ht="12.75">
      <c r="A61" s="2"/>
      <c r="B61" s="2"/>
      <c r="C61" s="2"/>
      <c r="D61" s="2"/>
      <c r="E61" s="2"/>
      <c r="F61" s="2"/>
      <c r="G61" s="2"/>
      <c r="H61" s="2"/>
      <c r="I61" s="2"/>
      <c r="J61" s="2"/>
      <c r="K61" s="2"/>
      <c r="L61" s="2"/>
      <c r="M61" s="2"/>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row>
    <row r="62" spans="1:39" ht="12.75">
      <c r="A62" s="2"/>
      <c r="B62" s="2"/>
      <c r="C62" s="2"/>
      <c r="D62" s="2"/>
      <c r="E62" s="2"/>
      <c r="F62" s="2"/>
      <c r="G62" s="2"/>
      <c r="H62" s="2"/>
      <c r="I62" s="2"/>
      <c r="J62" s="2"/>
      <c r="K62" s="2"/>
      <c r="L62" s="2"/>
      <c r="M62" s="2"/>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row>
    <row r="63" spans="1:39" ht="12.75">
      <c r="A63" s="2"/>
      <c r="B63" s="2"/>
      <c r="C63" s="2"/>
      <c r="D63" s="2"/>
      <c r="E63" s="2"/>
      <c r="F63" s="2"/>
      <c r="G63" s="2"/>
      <c r="H63" s="2"/>
      <c r="I63" s="2"/>
      <c r="J63" s="2"/>
      <c r="K63" s="2"/>
      <c r="L63" s="2"/>
      <c r="M63" s="2"/>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row>
    <row r="64" spans="1:39" ht="12.75">
      <c r="A64" s="2"/>
      <c r="B64" s="2"/>
      <c r="C64" s="2"/>
      <c r="D64" s="2"/>
      <c r="E64" s="2"/>
      <c r="F64" s="2"/>
      <c r="G64" s="2"/>
      <c r="H64" s="2"/>
      <c r="I64" s="2"/>
      <c r="J64" s="2"/>
      <c r="K64" s="2"/>
      <c r="L64" s="2"/>
      <c r="M64" s="2"/>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row>
    <row r="65" spans="1:39" ht="12.75">
      <c r="A65" s="79"/>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row>
    <row r="66" spans="1:39" ht="12.75">
      <c r="A66" s="79"/>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row>
    <row r="67" spans="1:39" ht="12.75">
      <c r="A67" s="79"/>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row>
    <row r="68" s="79" customFormat="1" ht="12.75"/>
    <row r="69" s="79" customFormat="1" ht="12.75"/>
    <row r="70" s="79" customFormat="1" ht="12.75"/>
    <row r="71" s="79" customFormat="1" ht="12.75"/>
    <row r="72" s="79" customFormat="1" ht="12.75"/>
    <row r="73" s="79" customFormat="1" ht="12.75"/>
    <row r="74" s="79" customFormat="1" ht="12.75"/>
    <row r="75" s="79" customFormat="1" ht="12.75"/>
    <row r="76" s="79" customFormat="1" ht="12.75"/>
    <row r="77" s="79" customFormat="1" ht="12.75"/>
    <row r="78" s="79" customFormat="1" ht="12.75"/>
    <row r="79" s="79" customFormat="1" ht="12.75"/>
    <row r="80" s="79" customFormat="1" ht="12.75"/>
    <row r="81" s="79" customFormat="1" ht="12.75"/>
    <row r="82" s="79" customFormat="1" ht="12.75"/>
    <row r="83" s="79" customFormat="1" ht="12.75"/>
    <row r="84" s="79" customFormat="1" ht="12.75"/>
    <row r="85" s="79" customFormat="1" ht="12.75"/>
    <row r="86" s="79" customFormat="1" ht="12.75"/>
    <row r="87" s="79" customFormat="1" ht="12.75"/>
    <row r="88" s="79" customFormat="1" ht="12.75"/>
    <row r="89" s="79" customFormat="1" ht="12.75"/>
    <row r="90" s="79" customFormat="1" ht="12.75"/>
    <row r="91" s="79" customFormat="1" ht="12.75"/>
    <row r="92" s="79" customFormat="1" ht="12.75"/>
    <row r="93" s="79" customFormat="1" ht="12.75"/>
    <row r="94" s="79" customFormat="1" ht="12.75"/>
    <row r="95" s="79" customFormat="1" ht="12.75"/>
    <row r="96" s="79" customFormat="1" ht="12.75"/>
    <row r="97" s="79" customFormat="1" ht="12.75"/>
    <row r="98" s="79" customFormat="1" ht="12.75"/>
    <row r="99" s="79" customFormat="1" ht="12.75"/>
    <row r="100" s="79" customFormat="1" ht="12.75"/>
    <row r="101" s="79" customFormat="1" ht="12.75"/>
    <row r="102" s="79" customFormat="1" ht="12.75"/>
    <row r="103" s="79" customFormat="1" ht="12.75"/>
    <row r="104" s="79" customFormat="1" ht="12.75"/>
    <row r="105" s="79" customFormat="1" ht="12.75"/>
    <row r="106" s="79" customFormat="1" ht="12.75"/>
    <row r="107" s="79" customFormat="1" ht="12.75"/>
    <row r="108" s="79" customFormat="1" ht="12.75"/>
    <row r="109" s="79" customFormat="1" ht="12.75"/>
    <row r="110" s="79" customFormat="1" ht="12.75"/>
    <row r="111" s="79" customFormat="1" ht="12.75"/>
    <row r="112" s="79" customFormat="1" ht="12.75"/>
    <row r="113" s="79" customFormat="1" ht="12.75"/>
    <row r="114" s="79" customFormat="1" ht="12.75"/>
    <row r="115" s="79" customFormat="1" ht="12.75"/>
    <row r="116" s="79" customFormat="1" ht="12.75"/>
    <row r="117" s="79" customFormat="1" ht="12.75"/>
    <row r="118" s="79" customFormat="1" ht="12.75"/>
    <row r="119" s="79" customFormat="1" ht="12.75"/>
    <row r="120" s="79" customFormat="1" ht="12.75"/>
    <row r="121" s="79" customFormat="1" ht="12.75"/>
    <row r="122" s="79" customFormat="1" ht="12.75"/>
    <row r="123" s="79" customFormat="1" ht="12.75"/>
    <row r="124" s="79" customFormat="1" ht="12.75"/>
    <row r="125" s="79" customFormat="1" ht="12.75"/>
    <row r="126" s="79" customFormat="1" ht="12.75"/>
    <row r="127" s="79" customFormat="1" ht="12.75"/>
    <row r="128" s="79" customFormat="1" ht="12.75"/>
    <row r="129" s="79" customFormat="1" ht="12.75"/>
    <row r="130" s="79" customFormat="1" ht="12.75"/>
    <row r="131" s="79" customFormat="1" ht="12.75"/>
    <row r="132" s="79" customFormat="1" ht="12.75"/>
    <row r="133" s="79" customFormat="1" ht="12.75"/>
    <row r="134" s="79" customFormat="1" ht="12.75"/>
    <row r="135" s="79" customFormat="1" ht="12.75"/>
    <row r="136" s="79" customFormat="1" ht="12.75"/>
    <row r="137" s="79" customFormat="1" ht="12.75"/>
    <row r="138" s="79" customFormat="1" ht="12.75"/>
    <row r="139" s="79" customFormat="1" ht="12.75"/>
    <row r="140" s="79" customFormat="1" ht="12.75"/>
    <row r="141" s="79" customFormat="1" ht="12.75"/>
    <row r="142" s="79" customFormat="1" ht="12.75"/>
    <row r="143" s="79" customFormat="1" ht="12.75"/>
    <row r="144" s="79" customFormat="1" ht="12.75"/>
    <row r="145" s="79" customFormat="1" ht="12.75"/>
    <row r="146" s="79" customFormat="1" ht="12.75"/>
    <row r="147" s="79" customFormat="1" ht="12.75"/>
    <row r="148" s="79" customFormat="1" ht="12.75"/>
    <row r="149" s="79" customFormat="1" ht="12.75"/>
    <row r="150" s="79" customFormat="1" ht="12.75"/>
    <row r="151" s="79" customFormat="1" ht="12.75"/>
    <row r="152" s="79" customFormat="1" ht="12.75"/>
    <row r="153" s="79" customFormat="1" ht="12.75"/>
    <row r="154" s="79" customFormat="1" ht="12.75"/>
    <row r="155" s="79" customFormat="1" ht="12.75"/>
    <row r="156" s="79" customFormat="1" ht="12.75"/>
    <row r="157" s="79" customFormat="1" ht="12.75"/>
    <row r="158" s="79" customFormat="1" ht="12.75"/>
    <row r="159" s="79" customFormat="1" ht="12.75"/>
    <row r="160" s="79" customFormat="1" ht="12.75"/>
    <row r="161" s="79" customFormat="1" ht="12.75"/>
    <row r="162" s="79" customFormat="1" ht="12.75"/>
    <row r="163" s="79" customFormat="1" ht="12.75"/>
    <row r="164" s="79" customFormat="1" ht="12.75"/>
    <row r="165" s="79" customFormat="1" ht="12.75"/>
    <row r="166" s="79" customFormat="1" ht="12.75"/>
    <row r="167" s="79" customFormat="1" ht="12.75"/>
    <row r="168" s="79" customFormat="1" ht="12.75"/>
    <row r="169" s="79" customFormat="1" ht="12.75"/>
    <row r="170" s="79" customFormat="1" ht="12.75"/>
    <row r="171" s="79" customFormat="1" ht="12.75"/>
    <row r="172" s="79" customFormat="1" ht="12.75"/>
    <row r="173" s="79" customFormat="1" ht="12.75"/>
    <row r="174" s="79" customFormat="1" ht="12.75"/>
    <row r="175" s="79" customFormat="1" ht="12.75"/>
    <row r="176" s="79" customFormat="1" ht="12.75"/>
    <row r="177" s="79" customFormat="1" ht="12.75"/>
    <row r="178" s="79" customFormat="1" ht="12.75"/>
    <row r="179" s="79" customFormat="1" ht="12.75"/>
    <row r="180" s="79" customFormat="1" ht="12.75"/>
    <row r="181" s="79" customFormat="1" ht="12.75"/>
    <row r="182" s="79" customFormat="1" ht="12.75"/>
    <row r="183" s="79" customFormat="1" ht="12.75"/>
    <row r="184" s="79" customFormat="1" ht="12.75"/>
    <row r="185" s="79" customFormat="1" ht="12.75"/>
    <row r="186" s="79" customFormat="1" ht="12.75"/>
    <row r="187" s="79" customFormat="1" ht="12.75"/>
    <row r="188" s="79" customFormat="1" ht="12.75"/>
    <row r="189" s="79" customFormat="1" ht="12.75"/>
    <row r="190" s="79" customFormat="1" ht="12.75"/>
    <row r="191" s="79" customFormat="1" ht="12.75"/>
    <row r="192" s="79" customFormat="1" ht="12.75"/>
    <row r="193" s="79" customFormat="1" ht="12.75"/>
    <row r="194" s="79" customFormat="1" ht="12.75"/>
    <row r="195" s="79" customFormat="1" ht="12.75"/>
    <row r="196" s="79" customFormat="1" ht="12.75"/>
    <row r="197" s="79" customFormat="1" ht="12.75"/>
    <row r="198" s="79" customFormat="1" ht="12.75"/>
    <row r="199" s="79" customFormat="1" ht="12.75"/>
    <row r="200" s="79" customFormat="1" ht="12.75"/>
    <row r="201" s="79" customFormat="1" ht="12.75"/>
    <row r="202" s="79" customFormat="1" ht="12.75"/>
    <row r="203" s="79" customFormat="1" ht="12.75"/>
    <row r="204" s="79" customFormat="1" ht="12.75"/>
    <row r="205" s="79" customFormat="1" ht="12.75"/>
    <row r="206" s="79" customFormat="1" ht="12.75"/>
    <row r="207" s="79" customFormat="1" ht="12.75"/>
    <row r="208" s="79" customFormat="1" ht="12.75"/>
    <row r="209" s="79" customFormat="1" ht="12.75"/>
    <row r="210" s="79" customFormat="1" ht="12.75"/>
    <row r="211" s="79" customFormat="1" ht="12.75"/>
    <row r="212" s="79" customFormat="1" ht="12.75"/>
    <row r="213" s="79" customFormat="1" ht="12.75"/>
    <row r="214" s="79" customFormat="1" ht="12.75"/>
    <row r="215" s="79" customFormat="1" ht="12.75"/>
    <row r="216" s="79" customFormat="1" ht="12.75"/>
    <row r="217" s="79" customFormat="1" ht="12.75"/>
    <row r="218" s="79" customFormat="1" ht="12.75"/>
    <row r="219" s="79" customFormat="1" ht="12.75"/>
    <row r="220" s="79" customFormat="1" ht="12.75"/>
    <row r="221" s="79" customFormat="1" ht="12.75"/>
    <row r="222" s="79" customFormat="1" ht="12.75"/>
    <row r="223" s="79" customFormat="1" ht="12.75"/>
    <row r="224" s="79" customFormat="1" ht="12.75"/>
    <row r="225" s="79" customFormat="1" ht="12.75"/>
    <row r="226" s="79" customFormat="1" ht="12.75"/>
    <row r="227" s="79" customFormat="1" ht="12.75"/>
    <row r="228" s="79" customFormat="1" ht="12.75"/>
    <row r="229" s="79" customFormat="1" ht="12.75"/>
    <row r="230" s="79" customFormat="1" ht="12.75"/>
    <row r="231" s="79" customFormat="1" ht="12.75"/>
    <row r="232" s="79" customFormat="1" ht="12.75"/>
    <row r="233" s="79" customFormat="1" ht="12.75"/>
    <row r="234" s="79" customFormat="1" ht="12.75"/>
    <row r="235" s="79" customFormat="1" ht="12.75"/>
    <row r="236" s="79" customFormat="1" ht="12.75"/>
    <row r="237" s="79" customFormat="1" ht="12.75"/>
    <row r="238" s="79" customFormat="1" ht="12.75"/>
    <row r="239" spans="14:39" ht="12.75">
      <c r="N239" s="79"/>
      <c r="O239" s="79"/>
      <c r="P239" s="79"/>
      <c r="Q239" s="79"/>
      <c r="R239" s="79"/>
      <c r="S239" s="79"/>
      <c r="T239" s="79"/>
      <c r="U239" s="79"/>
      <c r="V239" s="79"/>
      <c r="W239" s="79"/>
      <c r="X239" s="79"/>
      <c r="Y239" s="79"/>
      <c r="Z239" s="79"/>
      <c r="AA239" s="79"/>
      <c r="AB239" s="79"/>
      <c r="AC239" s="79"/>
      <c r="AD239" s="79"/>
      <c r="AE239" s="79"/>
      <c r="AF239" s="79"/>
      <c r="AG239" s="79"/>
      <c r="AH239" s="79"/>
      <c r="AI239" s="79"/>
      <c r="AJ239" s="79"/>
      <c r="AK239" s="79"/>
      <c r="AL239" s="79"/>
      <c r="AM239" s="79"/>
    </row>
    <row r="240" spans="14:39" ht="12.75">
      <c r="N240" s="79"/>
      <c r="O240" s="79"/>
      <c r="P240" s="79"/>
      <c r="Q240" s="79"/>
      <c r="R240" s="79"/>
      <c r="S240" s="79"/>
      <c r="T240" s="79"/>
      <c r="U240" s="79"/>
      <c r="V240" s="79"/>
      <c r="W240" s="79"/>
      <c r="X240" s="79"/>
      <c r="Y240" s="79"/>
      <c r="Z240" s="79"/>
      <c r="AA240" s="79"/>
      <c r="AB240" s="79"/>
      <c r="AC240" s="79"/>
      <c r="AD240" s="79"/>
      <c r="AE240" s="79"/>
      <c r="AF240" s="79"/>
      <c r="AG240" s="79"/>
      <c r="AH240" s="79"/>
      <c r="AI240" s="79"/>
      <c r="AJ240" s="79"/>
      <c r="AK240" s="79"/>
      <c r="AL240" s="79"/>
      <c r="AM240" s="79"/>
    </row>
    <row r="241" spans="14:39" ht="12.75">
      <c r="N241" s="79"/>
      <c r="O241" s="79"/>
      <c r="P241" s="79"/>
      <c r="Q241" s="79"/>
      <c r="R241" s="79"/>
      <c r="S241" s="79"/>
      <c r="T241" s="79"/>
      <c r="U241" s="79"/>
      <c r="V241" s="79"/>
      <c r="W241" s="79"/>
      <c r="X241" s="79"/>
      <c r="Y241" s="79"/>
      <c r="Z241" s="79"/>
      <c r="AA241" s="79"/>
      <c r="AB241" s="79"/>
      <c r="AC241" s="79"/>
      <c r="AD241" s="79"/>
      <c r="AE241" s="79"/>
      <c r="AF241" s="79"/>
      <c r="AG241" s="79"/>
      <c r="AH241" s="79"/>
      <c r="AI241" s="79"/>
      <c r="AJ241" s="79"/>
      <c r="AK241" s="79"/>
      <c r="AL241" s="79"/>
      <c r="AM241" s="79"/>
    </row>
    <row r="242" spans="14:39" ht="12.75">
      <c r="N242" s="79"/>
      <c r="O242" s="79"/>
      <c r="P242" s="79"/>
      <c r="Q242" s="79"/>
      <c r="R242" s="79"/>
      <c r="S242" s="79"/>
      <c r="T242" s="79"/>
      <c r="U242" s="79"/>
      <c r="V242" s="79"/>
      <c r="W242" s="79"/>
      <c r="X242" s="79"/>
      <c r="Y242" s="79"/>
      <c r="Z242" s="79"/>
      <c r="AA242" s="79"/>
      <c r="AB242" s="79"/>
      <c r="AC242" s="79"/>
      <c r="AD242" s="79"/>
      <c r="AE242" s="79"/>
      <c r="AF242" s="79"/>
      <c r="AG242" s="79"/>
      <c r="AH242" s="79"/>
      <c r="AI242" s="79"/>
      <c r="AJ242" s="79"/>
      <c r="AK242" s="79"/>
      <c r="AL242" s="79"/>
      <c r="AM242" s="79"/>
    </row>
    <row r="243" spans="14:39" ht="12.75">
      <c r="N243" s="79"/>
      <c r="O243" s="79"/>
      <c r="P243" s="79"/>
      <c r="Q243" s="79"/>
      <c r="R243" s="79"/>
      <c r="S243" s="79"/>
      <c r="T243" s="79"/>
      <c r="U243" s="79"/>
      <c r="V243" s="79"/>
      <c r="W243" s="79"/>
      <c r="X243" s="79"/>
      <c r="Y243" s="79"/>
      <c r="Z243" s="79"/>
      <c r="AA243" s="79"/>
      <c r="AB243" s="79"/>
      <c r="AC243" s="79"/>
      <c r="AD243" s="79"/>
      <c r="AE243" s="79"/>
      <c r="AF243" s="79"/>
      <c r="AG243" s="79"/>
      <c r="AH243" s="79"/>
      <c r="AI243" s="79"/>
      <c r="AJ243" s="79"/>
      <c r="AK243" s="79"/>
      <c r="AL243" s="79"/>
      <c r="AM243" s="79"/>
    </row>
    <row r="244" spans="14:39" ht="12.75">
      <c r="N244" s="79"/>
      <c r="O244" s="79"/>
      <c r="P244" s="79"/>
      <c r="Q244" s="79"/>
      <c r="R244" s="79"/>
      <c r="S244" s="79"/>
      <c r="T244" s="79"/>
      <c r="U244" s="79"/>
      <c r="V244" s="79"/>
      <c r="W244" s="79"/>
      <c r="X244" s="79"/>
      <c r="Y244" s="79"/>
      <c r="Z244" s="79"/>
      <c r="AA244" s="79"/>
      <c r="AB244" s="79"/>
      <c r="AC244" s="79"/>
      <c r="AD244" s="79"/>
      <c r="AE244" s="79"/>
      <c r="AF244" s="79"/>
      <c r="AG244" s="79"/>
      <c r="AH244" s="79"/>
      <c r="AI244" s="79"/>
      <c r="AJ244" s="79"/>
      <c r="AK244" s="79"/>
      <c r="AL244" s="79"/>
      <c r="AM244" s="79"/>
    </row>
    <row r="245" spans="14:39" ht="12.75">
      <c r="N245" s="79"/>
      <c r="O245" s="79"/>
      <c r="P245" s="79"/>
      <c r="Q245" s="79"/>
      <c r="R245" s="79"/>
      <c r="S245" s="79"/>
      <c r="T245" s="79"/>
      <c r="U245" s="79"/>
      <c r="V245" s="79"/>
      <c r="W245" s="79"/>
      <c r="X245" s="79"/>
      <c r="Y245" s="79"/>
      <c r="Z245" s="79"/>
      <c r="AA245" s="79"/>
      <c r="AB245" s="79"/>
      <c r="AC245" s="79"/>
      <c r="AD245" s="79"/>
      <c r="AE245" s="79"/>
      <c r="AF245" s="79"/>
      <c r="AG245" s="79"/>
      <c r="AH245" s="79"/>
      <c r="AI245" s="79"/>
      <c r="AJ245" s="79"/>
      <c r="AK245" s="79"/>
      <c r="AL245" s="79"/>
      <c r="AM245" s="79"/>
    </row>
    <row r="246" spans="14:39" ht="12.75">
      <c r="N246" s="79"/>
      <c r="O246" s="79"/>
      <c r="P246" s="79"/>
      <c r="Q246" s="79"/>
      <c r="R246" s="79"/>
      <c r="S246" s="79"/>
      <c r="T246" s="79"/>
      <c r="U246" s="79"/>
      <c r="V246" s="79"/>
      <c r="W246" s="79"/>
      <c r="X246" s="79"/>
      <c r="Y246" s="79"/>
      <c r="Z246" s="79"/>
      <c r="AA246" s="79"/>
      <c r="AB246" s="79"/>
      <c r="AC246" s="79"/>
      <c r="AD246" s="79"/>
      <c r="AE246" s="79"/>
      <c r="AF246" s="79"/>
      <c r="AG246" s="79"/>
      <c r="AH246" s="79"/>
      <c r="AI246" s="79"/>
      <c r="AJ246" s="79"/>
      <c r="AK246" s="79"/>
      <c r="AL246" s="79"/>
      <c r="AM246" s="79"/>
    </row>
    <row r="247" spans="14:39" ht="12.75">
      <c r="N247" s="79"/>
      <c r="O247" s="79"/>
      <c r="P247" s="79"/>
      <c r="Q247" s="79"/>
      <c r="R247" s="79"/>
      <c r="S247" s="79"/>
      <c r="T247" s="79"/>
      <c r="U247" s="79"/>
      <c r="V247" s="79"/>
      <c r="W247" s="79"/>
      <c r="X247" s="79"/>
      <c r="Y247" s="79"/>
      <c r="Z247" s="79"/>
      <c r="AA247" s="79"/>
      <c r="AB247" s="79"/>
      <c r="AC247" s="79"/>
      <c r="AD247" s="79"/>
      <c r="AE247" s="79"/>
      <c r="AF247" s="79"/>
      <c r="AG247" s="79"/>
      <c r="AH247" s="79"/>
      <c r="AI247" s="79"/>
      <c r="AJ247" s="79"/>
      <c r="AK247" s="79"/>
      <c r="AL247" s="79"/>
      <c r="AM247" s="79"/>
    </row>
    <row r="248" spans="14:39" ht="12.75">
      <c r="N248" s="79"/>
      <c r="O248" s="79"/>
      <c r="P248" s="79"/>
      <c r="Q248" s="79"/>
      <c r="R248" s="79"/>
      <c r="S248" s="79"/>
      <c r="T248" s="79"/>
      <c r="U248" s="79"/>
      <c r="V248" s="79"/>
      <c r="W248" s="79"/>
      <c r="X248" s="79"/>
      <c r="Y248" s="79"/>
      <c r="Z248" s="79"/>
      <c r="AA248" s="79"/>
      <c r="AB248" s="79"/>
      <c r="AC248" s="79"/>
      <c r="AD248" s="79"/>
      <c r="AE248" s="79"/>
      <c r="AF248" s="79"/>
      <c r="AG248" s="79"/>
      <c r="AH248" s="79"/>
      <c r="AI248" s="79"/>
      <c r="AJ248" s="79"/>
      <c r="AK248" s="79"/>
      <c r="AL248" s="79"/>
      <c r="AM248" s="79"/>
    </row>
    <row r="249" spans="14:39" ht="12.75">
      <c r="N249" s="79"/>
      <c r="O249" s="79"/>
      <c r="P249" s="79"/>
      <c r="Q249" s="79"/>
      <c r="R249" s="79"/>
      <c r="S249" s="79"/>
      <c r="T249" s="79"/>
      <c r="U249" s="79"/>
      <c r="V249" s="79"/>
      <c r="W249" s="79"/>
      <c r="X249" s="79"/>
      <c r="Y249" s="79"/>
      <c r="Z249" s="79"/>
      <c r="AA249" s="79"/>
      <c r="AB249" s="79"/>
      <c r="AC249" s="79"/>
      <c r="AD249" s="79"/>
      <c r="AE249" s="79"/>
      <c r="AF249" s="79"/>
      <c r="AG249" s="79"/>
      <c r="AH249" s="79"/>
      <c r="AI249" s="79"/>
      <c r="AJ249" s="79"/>
      <c r="AK249" s="79"/>
      <c r="AL249" s="79"/>
      <c r="AM249" s="79"/>
    </row>
    <row r="250" spans="14:39" ht="12.75">
      <c r="N250" s="79"/>
      <c r="O250" s="79"/>
      <c r="P250" s="79"/>
      <c r="Q250" s="79"/>
      <c r="R250" s="79"/>
      <c r="S250" s="79"/>
      <c r="T250" s="79"/>
      <c r="U250" s="79"/>
      <c r="V250" s="79"/>
      <c r="W250" s="79"/>
      <c r="X250" s="79"/>
      <c r="Y250" s="79"/>
      <c r="Z250" s="79"/>
      <c r="AA250" s="79"/>
      <c r="AB250" s="79"/>
      <c r="AC250" s="79"/>
      <c r="AD250" s="79"/>
      <c r="AE250" s="79"/>
      <c r="AF250" s="79"/>
      <c r="AG250" s="79"/>
      <c r="AH250" s="79"/>
      <c r="AI250" s="79"/>
      <c r="AJ250" s="79"/>
      <c r="AK250" s="79"/>
      <c r="AL250" s="79"/>
      <c r="AM250" s="79"/>
    </row>
    <row r="251" spans="14:39" ht="12.75">
      <c r="N251" s="79"/>
      <c r="O251" s="79"/>
      <c r="P251" s="79"/>
      <c r="Q251" s="79"/>
      <c r="R251" s="79"/>
      <c r="S251" s="79"/>
      <c r="T251" s="79"/>
      <c r="U251" s="79"/>
      <c r="V251" s="79"/>
      <c r="W251" s="79"/>
      <c r="X251" s="79"/>
      <c r="Y251" s="79"/>
      <c r="Z251" s="79"/>
      <c r="AA251" s="79"/>
      <c r="AB251" s="79"/>
      <c r="AC251" s="79"/>
      <c r="AD251" s="79"/>
      <c r="AE251" s="79"/>
      <c r="AF251" s="79"/>
      <c r="AG251" s="79"/>
      <c r="AH251" s="79"/>
      <c r="AI251" s="79"/>
      <c r="AJ251" s="79"/>
      <c r="AK251" s="79"/>
      <c r="AL251" s="79"/>
      <c r="AM251" s="79"/>
    </row>
    <row r="252" spans="14:39" ht="12.75">
      <c r="N252" s="79"/>
      <c r="O252" s="79"/>
      <c r="P252" s="79"/>
      <c r="Q252" s="79"/>
      <c r="R252" s="79"/>
      <c r="S252" s="79"/>
      <c r="T252" s="79"/>
      <c r="U252" s="79"/>
      <c r="V252" s="79"/>
      <c r="W252" s="79"/>
      <c r="X252" s="79"/>
      <c r="Y252" s="79"/>
      <c r="Z252" s="79"/>
      <c r="AA252" s="79"/>
      <c r="AB252" s="79"/>
      <c r="AC252" s="79"/>
      <c r="AD252" s="79"/>
      <c r="AE252" s="79"/>
      <c r="AF252" s="79"/>
      <c r="AG252" s="79"/>
      <c r="AH252" s="79"/>
      <c r="AI252" s="79"/>
      <c r="AJ252" s="79"/>
      <c r="AK252" s="79"/>
      <c r="AL252" s="79"/>
      <c r="AM252" s="79"/>
    </row>
    <row r="253" spans="14:39" ht="12.75">
      <c r="N253" s="79"/>
      <c r="O253" s="79"/>
      <c r="P253" s="79"/>
      <c r="Q253" s="79"/>
      <c r="R253" s="79"/>
      <c r="S253" s="79"/>
      <c r="T253" s="79"/>
      <c r="U253" s="79"/>
      <c r="V253" s="79"/>
      <c r="W253" s="79"/>
      <c r="X253" s="79"/>
      <c r="Y253" s="79"/>
      <c r="Z253" s="79"/>
      <c r="AA253" s="79"/>
      <c r="AB253" s="79"/>
      <c r="AC253" s="79"/>
      <c r="AD253" s="79"/>
      <c r="AE253" s="79"/>
      <c r="AF253" s="79"/>
      <c r="AG253" s="79"/>
      <c r="AH253" s="79"/>
      <c r="AI253" s="79"/>
      <c r="AJ253" s="79"/>
      <c r="AK253" s="79"/>
      <c r="AL253" s="79"/>
      <c r="AM253" s="79"/>
    </row>
    <row r="254" spans="14:39" ht="12.75">
      <c r="N254" s="79"/>
      <c r="O254" s="79"/>
      <c r="P254" s="79"/>
      <c r="Q254" s="79"/>
      <c r="R254" s="79"/>
      <c r="S254" s="79"/>
      <c r="T254" s="79"/>
      <c r="U254" s="79"/>
      <c r="V254" s="79"/>
      <c r="W254" s="79"/>
      <c r="X254" s="79"/>
      <c r="Y254" s="79"/>
      <c r="Z254" s="79"/>
      <c r="AA254" s="79"/>
      <c r="AB254" s="79"/>
      <c r="AC254" s="79"/>
      <c r="AD254" s="79"/>
      <c r="AE254" s="79"/>
      <c r="AF254" s="79"/>
      <c r="AG254" s="79"/>
      <c r="AH254" s="79"/>
      <c r="AI254" s="79"/>
      <c r="AJ254" s="79"/>
      <c r="AK254" s="79"/>
      <c r="AL254" s="79"/>
      <c r="AM254" s="79"/>
    </row>
    <row r="255" spans="14:39" ht="12.75">
      <c r="N255" s="79"/>
      <c r="O255" s="79"/>
      <c r="P255" s="79"/>
      <c r="Q255" s="79"/>
      <c r="R255" s="79"/>
      <c r="S255" s="79"/>
      <c r="T255" s="79"/>
      <c r="U255" s="79"/>
      <c r="V255" s="79"/>
      <c r="W255" s="79"/>
      <c r="X255" s="79"/>
      <c r="Y255" s="79"/>
      <c r="Z255" s="79"/>
      <c r="AA255" s="79"/>
      <c r="AB255" s="79"/>
      <c r="AC255" s="79"/>
      <c r="AD255" s="79"/>
      <c r="AE255" s="79"/>
      <c r="AF255" s="79"/>
      <c r="AG255" s="79"/>
      <c r="AH255" s="79"/>
      <c r="AI255" s="79"/>
      <c r="AJ255" s="79"/>
      <c r="AK255" s="79"/>
      <c r="AL255" s="79"/>
      <c r="AM255" s="79"/>
    </row>
    <row r="256" spans="14:39" ht="12.75">
      <c r="N256" s="79"/>
      <c r="O256" s="79"/>
      <c r="P256" s="79"/>
      <c r="Q256" s="79"/>
      <c r="R256" s="79"/>
      <c r="S256" s="79"/>
      <c r="T256" s="79"/>
      <c r="U256" s="79"/>
      <c r="V256" s="79"/>
      <c r="W256" s="79"/>
      <c r="X256" s="79"/>
      <c r="Y256" s="79"/>
      <c r="Z256" s="79"/>
      <c r="AA256" s="79"/>
      <c r="AB256" s="79"/>
      <c r="AC256" s="79"/>
      <c r="AD256" s="79"/>
      <c r="AE256" s="79"/>
      <c r="AF256" s="79"/>
      <c r="AG256" s="79"/>
      <c r="AH256" s="79"/>
      <c r="AI256" s="79"/>
      <c r="AJ256" s="79"/>
      <c r="AK256" s="79"/>
      <c r="AL256" s="79"/>
      <c r="AM256" s="79"/>
    </row>
    <row r="257" spans="14:39" ht="12.75">
      <c r="N257" s="79"/>
      <c r="O257" s="79"/>
      <c r="P257" s="79"/>
      <c r="Q257" s="79"/>
      <c r="R257" s="79"/>
      <c r="S257" s="79"/>
      <c r="T257" s="79"/>
      <c r="U257" s="79"/>
      <c r="V257" s="79"/>
      <c r="W257" s="79"/>
      <c r="X257" s="79"/>
      <c r="Y257" s="79"/>
      <c r="Z257" s="79"/>
      <c r="AA257" s="79"/>
      <c r="AB257" s="79"/>
      <c r="AC257" s="79"/>
      <c r="AD257" s="79"/>
      <c r="AE257" s="79"/>
      <c r="AF257" s="79"/>
      <c r="AG257" s="79"/>
      <c r="AH257" s="79"/>
      <c r="AI257" s="79"/>
      <c r="AJ257" s="79"/>
      <c r="AK257" s="79"/>
      <c r="AL257" s="79"/>
      <c r="AM257" s="79"/>
    </row>
    <row r="258" spans="14:39" ht="12.75">
      <c r="N258" s="79"/>
      <c r="O258" s="79"/>
      <c r="P258" s="79"/>
      <c r="Q258" s="79"/>
      <c r="R258" s="79"/>
      <c r="S258" s="79"/>
      <c r="T258" s="79"/>
      <c r="U258" s="79"/>
      <c r="V258" s="79"/>
      <c r="W258" s="79"/>
      <c r="X258" s="79"/>
      <c r="Y258" s="79"/>
      <c r="Z258" s="79"/>
      <c r="AA258" s="79"/>
      <c r="AB258" s="79"/>
      <c r="AC258" s="79"/>
      <c r="AD258" s="79"/>
      <c r="AE258" s="79"/>
      <c r="AF258" s="79"/>
      <c r="AG258" s="79"/>
      <c r="AH258" s="79"/>
      <c r="AI258" s="79"/>
      <c r="AJ258" s="79"/>
      <c r="AK258" s="79"/>
      <c r="AL258" s="79"/>
      <c r="AM258" s="79"/>
    </row>
    <row r="259" spans="14:39" ht="12.75">
      <c r="N259" s="79"/>
      <c r="O259" s="79"/>
      <c r="P259" s="79"/>
      <c r="Q259" s="79"/>
      <c r="R259" s="79"/>
      <c r="S259" s="79"/>
      <c r="T259" s="79"/>
      <c r="U259" s="79"/>
      <c r="V259" s="79"/>
      <c r="W259" s="79"/>
      <c r="X259" s="79"/>
      <c r="Y259" s="79"/>
      <c r="Z259" s="79"/>
      <c r="AA259" s="79"/>
      <c r="AB259" s="79"/>
      <c r="AC259" s="79"/>
      <c r="AD259" s="79"/>
      <c r="AE259" s="79"/>
      <c r="AF259" s="79"/>
      <c r="AG259" s="79"/>
      <c r="AH259" s="79"/>
      <c r="AI259" s="79"/>
      <c r="AJ259" s="79"/>
      <c r="AK259" s="79"/>
      <c r="AL259" s="79"/>
      <c r="AM259" s="79"/>
    </row>
    <row r="260" spans="14:39" ht="12.75">
      <c r="N260" s="79"/>
      <c r="O260" s="79"/>
      <c r="P260" s="79"/>
      <c r="Q260" s="79"/>
      <c r="R260" s="79"/>
      <c r="S260" s="79"/>
      <c r="T260" s="79"/>
      <c r="U260" s="79"/>
      <c r="V260" s="79"/>
      <c r="W260" s="79"/>
      <c r="X260" s="79"/>
      <c r="Y260" s="79"/>
      <c r="Z260" s="79"/>
      <c r="AA260" s="79"/>
      <c r="AB260" s="79"/>
      <c r="AC260" s="79"/>
      <c r="AD260" s="79"/>
      <c r="AE260" s="79"/>
      <c r="AF260" s="79"/>
      <c r="AG260" s="79"/>
      <c r="AH260" s="79"/>
      <c r="AI260" s="79"/>
      <c r="AJ260" s="79"/>
      <c r="AK260" s="79"/>
      <c r="AL260" s="79"/>
      <c r="AM260" s="79"/>
    </row>
    <row r="261" spans="14:39" ht="12.75">
      <c r="N261" s="79"/>
      <c r="O261" s="79"/>
      <c r="P261" s="79"/>
      <c r="Q261" s="79"/>
      <c r="R261" s="79"/>
      <c r="S261" s="79"/>
      <c r="T261" s="79"/>
      <c r="U261" s="79"/>
      <c r="V261" s="79"/>
      <c r="W261" s="79"/>
      <c r="X261" s="79"/>
      <c r="Y261" s="79"/>
      <c r="Z261" s="79"/>
      <c r="AA261" s="79"/>
      <c r="AB261" s="79"/>
      <c r="AC261" s="79"/>
      <c r="AD261" s="79"/>
      <c r="AE261" s="79"/>
      <c r="AF261" s="79"/>
      <c r="AG261" s="79"/>
      <c r="AH261" s="79"/>
      <c r="AI261" s="79"/>
      <c r="AJ261" s="79"/>
      <c r="AK261" s="79"/>
      <c r="AL261" s="79"/>
      <c r="AM261" s="79"/>
    </row>
    <row r="262" spans="14:39" ht="12.75">
      <c r="N262" s="79"/>
      <c r="O262" s="79"/>
      <c r="P262" s="79"/>
      <c r="Q262" s="79"/>
      <c r="R262" s="79"/>
      <c r="S262" s="79"/>
      <c r="T262" s="79"/>
      <c r="U262" s="79"/>
      <c r="V262" s="79"/>
      <c r="W262" s="79"/>
      <c r="X262" s="79"/>
      <c r="Y262" s="79"/>
      <c r="Z262" s="79"/>
      <c r="AA262" s="79"/>
      <c r="AB262" s="79"/>
      <c r="AC262" s="79"/>
      <c r="AD262" s="79"/>
      <c r="AE262" s="79"/>
      <c r="AF262" s="79"/>
      <c r="AG262" s="79"/>
      <c r="AH262" s="79"/>
      <c r="AI262" s="79"/>
      <c r="AJ262" s="79"/>
      <c r="AK262" s="79"/>
      <c r="AL262" s="79"/>
      <c r="AM262" s="79"/>
    </row>
    <row r="263" spans="14:39" ht="12.75">
      <c r="N263" s="79"/>
      <c r="O263" s="79"/>
      <c r="P263" s="79"/>
      <c r="Q263" s="79"/>
      <c r="R263" s="79"/>
      <c r="S263" s="79"/>
      <c r="T263" s="79"/>
      <c r="U263" s="79"/>
      <c r="V263" s="79"/>
      <c r="W263" s="79"/>
      <c r="X263" s="79"/>
      <c r="Y263" s="79"/>
      <c r="Z263" s="79"/>
      <c r="AA263" s="79"/>
      <c r="AB263" s="79"/>
      <c r="AC263" s="79"/>
      <c r="AD263" s="79"/>
      <c r="AE263" s="79"/>
      <c r="AF263" s="79"/>
      <c r="AG263" s="79"/>
      <c r="AH263" s="79"/>
      <c r="AI263" s="79"/>
      <c r="AJ263" s="79"/>
      <c r="AK263" s="79"/>
      <c r="AL263" s="79"/>
      <c r="AM263" s="79"/>
    </row>
    <row r="264" spans="14:39" ht="12.75">
      <c r="N264" s="79"/>
      <c r="O264" s="79"/>
      <c r="P264" s="79"/>
      <c r="Q264" s="79"/>
      <c r="R264" s="79"/>
      <c r="S264" s="79"/>
      <c r="T264" s="79"/>
      <c r="U264" s="79"/>
      <c r="V264" s="79"/>
      <c r="W264" s="79"/>
      <c r="X264" s="79"/>
      <c r="Y264" s="79"/>
      <c r="Z264" s="79"/>
      <c r="AA264" s="79"/>
      <c r="AB264" s="79"/>
      <c r="AC264" s="79"/>
      <c r="AD264" s="79"/>
      <c r="AE264" s="79"/>
      <c r="AF264" s="79"/>
      <c r="AG264" s="79"/>
      <c r="AH264" s="79"/>
      <c r="AI264" s="79"/>
      <c r="AJ264" s="79"/>
      <c r="AK264" s="79"/>
      <c r="AL264" s="79"/>
      <c r="AM264" s="79"/>
    </row>
    <row r="265" spans="14:39" ht="12.75">
      <c r="N265" s="79"/>
      <c r="O265" s="79"/>
      <c r="P265" s="79"/>
      <c r="Q265" s="79"/>
      <c r="R265" s="79"/>
      <c r="S265" s="79"/>
      <c r="T265" s="79"/>
      <c r="U265" s="79"/>
      <c r="V265" s="79"/>
      <c r="W265" s="79"/>
      <c r="X265" s="79"/>
      <c r="Y265" s="79"/>
      <c r="Z265" s="79"/>
      <c r="AA265" s="79"/>
      <c r="AB265" s="79"/>
      <c r="AC265" s="79"/>
      <c r="AD265" s="79"/>
      <c r="AE265" s="79"/>
      <c r="AF265" s="79"/>
      <c r="AG265" s="79"/>
      <c r="AH265" s="79"/>
      <c r="AI265" s="79"/>
      <c r="AJ265" s="79"/>
      <c r="AK265" s="79"/>
      <c r="AL265" s="79"/>
      <c r="AM265" s="79"/>
    </row>
    <row r="266" spans="14:39" ht="12.75">
      <c r="N266" s="79"/>
      <c r="O266" s="79"/>
      <c r="P266" s="79"/>
      <c r="Q266" s="79"/>
      <c r="R266" s="79"/>
      <c r="S266" s="79"/>
      <c r="T266" s="79"/>
      <c r="U266" s="79"/>
      <c r="V266" s="79"/>
      <c r="W266" s="79"/>
      <c r="X266" s="79"/>
      <c r="Y266" s="79"/>
      <c r="Z266" s="79"/>
      <c r="AA266" s="79"/>
      <c r="AB266" s="79"/>
      <c r="AC266" s="79"/>
      <c r="AD266" s="79"/>
      <c r="AE266" s="79"/>
      <c r="AF266" s="79"/>
      <c r="AG266" s="79"/>
      <c r="AH266" s="79"/>
      <c r="AI266" s="79"/>
      <c r="AJ266" s="79"/>
      <c r="AK266" s="79"/>
      <c r="AL266" s="79"/>
      <c r="AM266" s="79"/>
    </row>
    <row r="267" spans="14:39" ht="12.75">
      <c r="N267" s="79"/>
      <c r="O267" s="79"/>
      <c r="P267" s="79"/>
      <c r="Q267" s="79"/>
      <c r="R267" s="79"/>
      <c r="S267" s="79"/>
      <c r="T267" s="79"/>
      <c r="U267" s="79"/>
      <c r="V267" s="79"/>
      <c r="W267" s="79"/>
      <c r="X267" s="79"/>
      <c r="Y267" s="79"/>
      <c r="Z267" s="79"/>
      <c r="AA267" s="79"/>
      <c r="AB267" s="79"/>
      <c r="AC267" s="79"/>
      <c r="AD267" s="79"/>
      <c r="AE267" s="79"/>
      <c r="AF267" s="79"/>
      <c r="AG267" s="79"/>
      <c r="AH267" s="79"/>
      <c r="AI267" s="79"/>
      <c r="AJ267" s="79"/>
      <c r="AK267" s="79"/>
      <c r="AL267" s="79"/>
      <c r="AM267" s="79"/>
    </row>
    <row r="268" spans="14:39" ht="12.75">
      <c r="N268" s="79"/>
      <c r="O268" s="79"/>
      <c r="P268" s="79"/>
      <c r="Q268" s="79"/>
      <c r="R268" s="79"/>
      <c r="S268" s="79"/>
      <c r="T268" s="79"/>
      <c r="U268" s="79"/>
      <c r="V268" s="79"/>
      <c r="W268" s="79"/>
      <c r="X268" s="79"/>
      <c r="Y268" s="79"/>
      <c r="Z268" s="79"/>
      <c r="AA268" s="79"/>
      <c r="AB268" s="79"/>
      <c r="AC268" s="79"/>
      <c r="AD268" s="79"/>
      <c r="AE268" s="79"/>
      <c r="AF268" s="79"/>
      <c r="AG268" s="79"/>
      <c r="AH268" s="79"/>
      <c r="AI268" s="79"/>
      <c r="AJ268" s="79"/>
      <c r="AK268" s="79"/>
      <c r="AL268" s="79"/>
      <c r="AM268" s="79"/>
    </row>
    <row r="269" spans="14:39" ht="12.75">
      <c r="N269" s="79"/>
      <c r="O269" s="79"/>
      <c r="P269" s="79"/>
      <c r="Q269" s="79"/>
      <c r="R269" s="79"/>
      <c r="S269" s="79"/>
      <c r="T269" s="79"/>
      <c r="U269" s="79"/>
      <c r="V269" s="79"/>
      <c r="W269" s="79"/>
      <c r="X269" s="79"/>
      <c r="Y269" s="79"/>
      <c r="Z269" s="79"/>
      <c r="AA269" s="79"/>
      <c r="AB269" s="79"/>
      <c r="AC269" s="79"/>
      <c r="AD269" s="79"/>
      <c r="AE269" s="79"/>
      <c r="AF269" s="79"/>
      <c r="AG269" s="79"/>
      <c r="AH269" s="79"/>
      <c r="AI269" s="79"/>
      <c r="AJ269" s="79"/>
      <c r="AK269" s="79"/>
      <c r="AL269" s="79"/>
      <c r="AM269" s="79"/>
    </row>
    <row r="270" spans="14:39" ht="12.75">
      <c r="N270" s="79"/>
      <c r="O270" s="79"/>
      <c r="P270" s="79"/>
      <c r="Q270" s="79"/>
      <c r="R270" s="79"/>
      <c r="S270" s="79"/>
      <c r="T270" s="79"/>
      <c r="U270" s="79"/>
      <c r="V270" s="79"/>
      <c r="W270" s="79"/>
      <c r="X270" s="79"/>
      <c r="Y270" s="79"/>
      <c r="Z270" s="79"/>
      <c r="AA270" s="79"/>
      <c r="AB270" s="79"/>
      <c r="AC270" s="79"/>
      <c r="AD270" s="79"/>
      <c r="AE270" s="79"/>
      <c r="AF270" s="79"/>
      <c r="AG270" s="79"/>
      <c r="AH270" s="79"/>
      <c r="AI270" s="79"/>
      <c r="AJ270" s="79"/>
      <c r="AK270" s="79"/>
      <c r="AL270" s="79"/>
      <c r="AM270" s="79"/>
    </row>
    <row r="271" spans="14:39" ht="12.75">
      <c r="N271" s="79"/>
      <c r="O271" s="79"/>
      <c r="P271" s="79"/>
      <c r="Q271" s="79"/>
      <c r="R271" s="79"/>
      <c r="S271" s="79"/>
      <c r="T271" s="79"/>
      <c r="U271" s="79"/>
      <c r="V271" s="79"/>
      <c r="W271" s="79"/>
      <c r="X271" s="79"/>
      <c r="Y271" s="79"/>
      <c r="Z271" s="79"/>
      <c r="AA271" s="79"/>
      <c r="AB271" s="79"/>
      <c r="AC271" s="79"/>
      <c r="AD271" s="79"/>
      <c r="AE271" s="79"/>
      <c r="AF271" s="79"/>
      <c r="AG271" s="79"/>
      <c r="AH271" s="79"/>
      <c r="AI271" s="79"/>
      <c r="AJ271" s="79"/>
      <c r="AK271" s="79"/>
      <c r="AL271" s="79"/>
      <c r="AM271" s="79"/>
    </row>
    <row r="272" spans="14:39" ht="12.75">
      <c r="N272" s="79"/>
      <c r="O272" s="79"/>
      <c r="P272" s="79"/>
      <c r="Q272" s="79"/>
      <c r="R272" s="79"/>
      <c r="S272" s="79"/>
      <c r="T272" s="79"/>
      <c r="U272" s="79"/>
      <c r="V272" s="79"/>
      <c r="W272" s="79"/>
      <c r="X272" s="79"/>
      <c r="Y272" s="79"/>
      <c r="Z272" s="79"/>
      <c r="AA272" s="79"/>
      <c r="AB272" s="79"/>
      <c r="AC272" s="79"/>
      <c r="AD272" s="79"/>
      <c r="AE272" s="79"/>
      <c r="AF272" s="79"/>
      <c r="AG272" s="79"/>
      <c r="AH272" s="79"/>
      <c r="AI272" s="79"/>
      <c r="AJ272" s="79"/>
      <c r="AK272" s="79"/>
      <c r="AL272" s="79"/>
      <c r="AM272" s="79"/>
    </row>
    <row r="273" spans="14:39" ht="12.75">
      <c r="N273" s="79"/>
      <c r="O273" s="79"/>
      <c r="P273" s="79"/>
      <c r="Q273" s="79"/>
      <c r="R273" s="79"/>
      <c r="S273" s="79"/>
      <c r="T273" s="79"/>
      <c r="U273" s="79"/>
      <c r="V273" s="79"/>
      <c r="W273" s="79"/>
      <c r="X273" s="79"/>
      <c r="Y273" s="79"/>
      <c r="Z273" s="79"/>
      <c r="AA273" s="79"/>
      <c r="AB273" s="79"/>
      <c r="AC273" s="79"/>
      <c r="AD273" s="79"/>
      <c r="AE273" s="79"/>
      <c r="AF273" s="79"/>
      <c r="AG273" s="79"/>
      <c r="AH273" s="79"/>
      <c r="AI273" s="79"/>
      <c r="AJ273" s="79"/>
      <c r="AK273" s="79"/>
      <c r="AL273" s="79"/>
      <c r="AM273" s="79"/>
    </row>
    <row r="274" spans="14:39" ht="12.75">
      <c r="N274" s="79"/>
      <c r="O274" s="79"/>
      <c r="P274" s="79"/>
      <c r="Q274" s="79"/>
      <c r="R274" s="79"/>
      <c r="S274" s="79"/>
      <c r="T274" s="79"/>
      <c r="U274" s="79"/>
      <c r="V274" s="79"/>
      <c r="W274" s="79"/>
      <c r="X274" s="79"/>
      <c r="Y274" s="79"/>
      <c r="Z274" s="79"/>
      <c r="AA274" s="79"/>
      <c r="AB274" s="79"/>
      <c r="AC274" s="79"/>
      <c r="AD274" s="79"/>
      <c r="AE274" s="79"/>
      <c r="AF274" s="79"/>
      <c r="AG274" s="79"/>
      <c r="AH274" s="79"/>
      <c r="AI274" s="79"/>
      <c r="AJ274" s="79"/>
      <c r="AK274" s="79"/>
      <c r="AL274" s="79"/>
      <c r="AM274" s="79"/>
    </row>
    <row r="275" spans="14:39" ht="12.75">
      <c r="N275" s="79"/>
      <c r="O275" s="79"/>
      <c r="P275" s="79"/>
      <c r="Q275" s="79"/>
      <c r="R275" s="79"/>
      <c r="S275" s="79"/>
      <c r="T275" s="79"/>
      <c r="U275" s="79"/>
      <c r="V275" s="79"/>
      <c r="W275" s="79"/>
      <c r="X275" s="79"/>
      <c r="Y275" s="79"/>
      <c r="Z275" s="79"/>
      <c r="AA275" s="79"/>
      <c r="AB275" s="79"/>
      <c r="AC275" s="79"/>
      <c r="AD275" s="79"/>
      <c r="AE275" s="79"/>
      <c r="AF275" s="79"/>
      <c r="AG275" s="79"/>
      <c r="AH275" s="79"/>
      <c r="AI275" s="79"/>
      <c r="AJ275" s="79"/>
      <c r="AK275" s="79"/>
      <c r="AL275" s="79"/>
      <c r="AM275" s="79"/>
    </row>
    <row r="276" spans="14:39" ht="12.75">
      <c r="N276" s="79"/>
      <c r="O276" s="79"/>
      <c r="P276" s="79"/>
      <c r="Q276" s="79"/>
      <c r="R276" s="79"/>
      <c r="S276" s="79"/>
      <c r="T276" s="79"/>
      <c r="U276" s="79"/>
      <c r="V276" s="79"/>
      <c r="W276" s="79"/>
      <c r="X276" s="79"/>
      <c r="Y276" s="79"/>
      <c r="Z276" s="79"/>
      <c r="AA276" s="79"/>
      <c r="AB276" s="79"/>
      <c r="AC276" s="79"/>
      <c r="AD276" s="79"/>
      <c r="AE276" s="79"/>
      <c r="AF276" s="79"/>
      <c r="AG276" s="79"/>
      <c r="AH276" s="79"/>
      <c r="AI276" s="79"/>
      <c r="AJ276" s="79"/>
      <c r="AK276" s="79"/>
      <c r="AL276" s="79"/>
      <c r="AM276" s="79"/>
    </row>
    <row r="277" spans="14:39" ht="12.75">
      <c r="N277" s="79"/>
      <c r="O277" s="79"/>
      <c r="P277" s="79"/>
      <c r="Q277" s="79"/>
      <c r="R277" s="79"/>
      <c r="S277" s="79"/>
      <c r="T277" s="79"/>
      <c r="U277" s="79"/>
      <c r="V277" s="79"/>
      <c r="W277" s="79"/>
      <c r="X277" s="79"/>
      <c r="Y277" s="79"/>
      <c r="Z277" s="79"/>
      <c r="AA277" s="79"/>
      <c r="AB277" s="79"/>
      <c r="AC277" s="79"/>
      <c r="AD277" s="79"/>
      <c r="AE277" s="79"/>
      <c r="AF277" s="79"/>
      <c r="AG277" s="79"/>
      <c r="AH277" s="79"/>
      <c r="AI277" s="79"/>
      <c r="AJ277" s="79"/>
      <c r="AK277" s="79"/>
      <c r="AL277" s="79"/>
      <c r="AM277" s="79"/>
    </row>
    <row r="278" spans="14:39" ht="12.75">
      <c r="N278" s="79"/>
      <c r="O278" s="79"/>
      <c r="P278" s="79"/>
      <c r="Q278" s="79"/>
      <c r="R278" s="79"/>
      <c r="S278" s="79"/>
      <c r="T278" s="79"/>
      <c r="U278" s="79"/>
      <c r="V278" s="79"/>
      <c r="W278" s="79"/>
      <c r="X278" s="79"/>
      <c r="Y278" s="79"/>
      <c r="Z278" s="79"/>
      <c r="AA278" s="79"/>
      <c r="AB278" s="79"/>
      <c r="AC278" s="79"/>
      <c r="AD278" s="79"/>
      <c r="AE278" s="79"/>
      <c r="AF278" s="79"/>
      <c r="AG278" s="79"/>
      <c r="AH278" s="79"/>
      <c r="AI278" s="79"/>
      <c r="AJ278" s="79"/>
      <c r="AK278" s="79"/>
      <c r="AL278" s="79"/>
      <c r="AM278" s="79"/>
    </row>
    <row r="279" spans="14:39" ht="12.75">
      <c r="N279" s="79"/>
      <c r="O279" s="79"/>
      <c r="P279" s="79"/>
      <c r="Q279" s="79"/>
      <c r="R279" s="79"/>
      <c r="S279" s="79"/>
      <c r="T279" s="79"/>
      <c r="U279" s="79"/>
      <c r="V279" s="79"/>
      <c r="W279" s="79"/>
      <c r="X279" s="79"/>
      <c r="Y279" s="79"/>
      <c r="Z279" s="79"/>
      <c r="AA279" s="79"/>
      <c r="AB279" s="79"/>
      <c r="AC279" s="79"/>
      <c r="AD279" s="79"/>
      <c r="AE279" s="79"/>
      <c r="AF279" s="79"/>
      <c r="AG279" s="79"/>
      <c r="AH279" s="79"/>
      <c r="AI279" s="79"/>
      <c r="AJ279" s="79"/>
      <c r="AK279" s="79"/>
      <c r="AL279" s="79"/>
      <c r="AM279" s="79"/>
    </row>
    <row r="280" spans="14:39" ht="12.75">
      <c r="N280" s="79"/>
      <c r="O280" s="79"/>
      <c r="P280" s="79"/>
      <c r="Q280" s="79"/>
      <c r="R280" s="79"/>
      <c r="S280" s="79"/>
      <c r="T280" s="79"/>
      <c r="U280" s="79"/>
      <c r="V280" s="79"/>
      <c r="W280" s="79"/>
      <c r="X280" s="79"/>
      <c r="Y280" s="79"/>
      <c r="Z280" s="79"/>
      <c r="AA280" s="79"/>
      <c r="AB280" s="79"/>
      <c r="AC280" s="79"/>
      <c r="AD280" s="79"/>
      <c r="AE280" s="79"/>
      <c r="AF280" s="79"/>
      <c r="AG280" s="79"/>
      <c r="AH280" s="79"/>
      <c r="AI280" s="79"/>
      <c r="AJ280" s="79"/>
      <c r="AK280" s="79"/>
      <c r="AL280" s="79"/>
      <c r="AM280" s="79"/>
    </row>
    <row r="281" spans="14:39" ht="12.75">
      <c r="N281" s="79"/>
      <c r="O281" s="79"/>
      <c r="P281" s="79"/>
      <c r="Q281" s="79"/>
      <c r="R281" s="79"/>
      <c r="S281" s="79"/>
      <c r="T281" s="79"/>
      <c r="U281" s="79"/>
      <c r="V281" s="79"/>
      <c r="W281" s="79"/>
      <c r="X281" s="79"/>
      <c r="Y281" s="79"/>
      <c r="Z281" s="79"/>
      <c r="AA281" s="79"/>
      <c r="AB281" s="79"/>
      <c r="AC281" s="79"/>
      <c r="AD281" s="79"/>
      <c r="AE281" s="79"/>
      <c r="AF281" s="79"/>
      <c r="AG281" s="79"/>
      <c r="AH281" s="79"/>
      <c r="AI281" s="79"/>
      <c r="AJ281" s="79"/>
      <c r="AK281" s="79"/>
      <c r="AL281" s="79"/>
      <c r="AM281" s="79"/>
    </row>
    <row r="282" spans="14:39" ht="12.75">
      <c r="N282" s="79"/>
      <c r="O282" s="79"/>
      <c r="P282" s="79"/>
      <c r="Q282" s="79"/>
      <c r="R282" s="79"/>
      <c r="S282" s="79"/>
      <c r="T282" s="79"/>
      <c r="U282" s="79"/>
      <c r="V282" s="79"/>
      <c r="W282" s="79"/>
      <c r="X282" s="79"/>
      <c r="Y282" s="79"/>
      <c r="Z282" s="79"/>
      <c r="AA282" s="79"/>
      <c r="AB282" s="79"/>
      <c r="AC282" s="79"/>
      <c r="AD282" s="79"/>
      <c r="AE282" s="79"/>
      <c r="AF282" s="79"/>
      <c r="AG282" s="79"/>
      <c r="AH282" s="79"/>
      <c r="AI282" s="79"/>
      <c r="AJ282" s="79"/>
      <c r="AK282" s="79"/>
      <c r="AL282" s="79"/>
      <c r="AM282" s="79"/>
    </row>
    <row r="283" spans="14:39" ht="12.75">
      <c r="N283" s="79"/>
      <c r="O283" s="79"/>
      <c r="P283" s="79"/>
      <c r="Q283" s="79"/>
      <c r="R283" s="79"/>
      <c r="S283" s="79"/>
      <c r="T283" s="79"/>
      <c r="U283" s="79"/>
      <c r="V283" s="79"/>
      <c r="W283" s="79"/>
      <c r="X283" s="79"/>
      <c r="Y283" s="79"/>
      <c r="Z283" s="79"/>
      <c r="AA283" s="79"/>
      <c r="AB283" s="79"/>
      <c r="AC283" s="79"/>
      <c r="AD283" s="79"/>
      <c r="AE283" s="79"/>
      <c r="AF283" s="79"/>
      <c r="AG283" s="79"/>
      <c r="AH283" s="79"/>
      <c r="AI283" s="79"/>
      <c r="AJ283" s="79"/>
      <c r="AK283" s="79"/>
      <c r="AL283" s="79"/>
      <c r="AM283" s="79"/>
    </row>
    <row r="284" spans="14:39" ht="12.75">
      <c r="N284" s="79"/>
      <c r="O284" s="79"/>
      <c r="P284" s="79"/>
      <c r="Q284" s="79"/>
      <c r="R284" s="79"/>
      <c r="S284" s="79"/>
      <c r="T284" s="79"/>
      <c r="U284" s="79"/>
      <c r="V284" s="79"/>
      <c r="W284" s="79"/>
      <c r="X284" s="79"/>
      <c r="Y284" s="79"/>
      <c r="Z284" s="79"/>
      <c r="AA284" s="79"/>
      <c r="AB284" s="79"/>
      <c r="AC284" s="79"/>
      <c r="AD284" s="79"/>
      <c r="AE284" s="79"/>
      <c r="AF284" s="79"/>
      <c r="AG284" s="79"/>
      <c r="AH284" s="79"/>
      <c r="AI284" s="79"/>
      <c r="AJ284" s="79"/>
      <c r="AK284" s="79"/>
      <c r="AL284" s="79"/>
      <c r="AM284" s="79"/>
    </row>
    <row r="285" spans="14:39" ht="12.75">
      <c r="N285" s="79"/>
      <c r="O285" s="79"/>
      <c r="P285" s="79"/>
      <c r="Q285" s="79"/>
      <c r="R285" s="79"/>
      <c r="S285" s="79"/>
      <c r="T285" s="79"/>
      <c r="U285" s="79"/>
      <c r="V285" s="79"/>
      <c r="W285" s="79"/>
      <c r="X285" s="79"/>
      <c r="Y285" s="79"/>
      <c r="Z285" s="79"/>
      <c r="AA285" s="79"/>
      <c r="AB285" s="79"/>
      <c r="AC285" s="79"/>
      <c r="AD285" s="79"/>
      <c r="AE285" s="79"/>
      <c r="AF285" s="79"/>
      <c r="AG285" s="79"/>
      <c r="AH285" s="79"/>
      <c r="AI285" s="79"/>
      <c r="AJ285" s="79"/>
      <c r="AK285" s="79"/>
      <c r="AL285" s="79"/>
      <c r="AM285" s="79"/>
    </row>
    <row r="286" spans="14:39" ht="12.75">
      <c r="N286" s="79"/>
      <c r="O286" s="79"/>
      <c r="P286" s="79"/>
      <c r="Q286" s="79"/>
      <c r="R286" s="79"/>
      <c r="S286" s="79"/>
      <c r="T286" s="79"/>
      <c r="U286" s="79"/>
      <c r="V286" s="79"/>
      <c r="W286" s="79"/>
      <c r="X286" s="79"/>
      <c r="Y286" s="79"/>
      <c r="Z286" s="79"/>
      <c r="AA286" s="79"/>
      <c r="AB286" s="79"/>
      <c r="AC286" s="79"/>
      <c r="AD286" s="79"/>
      <c r="AE286" s="79"/>
      <c r="AF286" s="79"/>
      <c r="AG286" s="79"/>
      <c r="AH286" s="79"/>
      <c r="AI286" s="79"/>
      <c r="AJ286" s="79"/>
      <c r="AK286" s="79"/>
      <c r="AL286" s="79"/>
      <c r="AM286" s="79"/>
    </row>
    <row r="287" spans="14:39" ht="12.75">
      <c r="N287" s="79"/>
      <c r="O287" s="79"/>
      <c r="P287" s="79"/>
      <c r="Q287" s="79"/>
      <c r="R287" s="79"/>
      <c r="S287" s="79"/>
      <c r="T287" s="79"/>
      <c r="U287" s="79"/>
      <c r="V287" s="79"/>
      <c r="W287" s="79"/>
      <c r="X287" s="79"/>
      <c r="Y287" s="79"/>
      <c r="Z287" s="79"/>
      <c r="AA287" s="79"/>
      <c r="AB287" s="79"/>
      <c r="AC287" s="79"/>
      <c r="AD287" s="79"/>
      <c r="AE287" s="79"/>
      <c r="AF287" s="79"/>
      <c r="AG287" s="79"/>
      <c r="AH287" s="79"/>
      <c r="AI287" s="79"/>
      <c r="AJ287" s="79"/>
      <c r="AK287" s="79"/>
      <c r="AL287" s="79"/>
      <c r="AM287" s="79"/>
    </row>
    <row r="288" spans="14:39" ht="12.75">
      <c r="N288" s="79"/>
      <c r="O288" s="79"/>
      <c r="P288" s="79"/>
      <c r="Q288" s="79"/>
      <c r="R288" s="79"/>
      <c r="S288" s="79"/>
      <c r="T288" s="79"/>
      <c r="U288" s="79"/>
      <c r="V288" s="79"/>
      <c r="W288" s="79"/>
      <c r="X288" s="79"/>
      <c r="Y288" s="79"/>
      <c r="Z288" s="79"/>
      <c r="AA288" s="79"/>
      <c r="AB288" s="79"/>
      <c r="AC288" s="79"/>
      <c r="AD288" s="79"/>
      <c r="AE288" s="79"/>
      <c r="AF288" s="79"/>
      <c r="AG288" s="79"/>
      <c r="AH288" s="79"/>
      <c r="AI288" s="79"/>
      <c r="AJ288" s="79"/>
      <c r="AK288" s="79"/>
      <c r="AL288" s="79"/>
      <c r="AM288" s="79"/>
    </row>
    <row r="289" spans="14:39" ht="12.75">
      <c r="N289" s="79"/>
      <c r="O289" s="79"/>
      <c r="P289" s="79"/>
      <c r="Q289" s="79"/>
      <c r="R289" s="79"/>
      <c r="S289" s="79"/>
      <c r="T289" s="79"/>
      <c r="U289" s="79"/>
      <c r="V289" s="79"/>
      <c r="W289" s="79"/>
      <c r="X289" s="79"/>
      <c r="Y289" s="79"/>
      <c r="Z289" s="79"/>
      <c r="AA289" s="79"/>
      <c r="AB289" s="79"/>
      <c r="AC289" s="79"/>
      <c r="AD289" s="79"/>
      <c r="AE289" s="79"/>
      <c r="AF289" s="79"/>
      <c r="AG289" s="79"/>
      <c r="AH289" s="79"/>
      <c r="AI289" s="79"/>
      <c r="AJ289" s="79"/>
      <c r="AK289" s="79"/>
      <c r="AL289" s="79"/>
      <c r="AM289" s="79"/>
    </row>
    <row r="290" spans="14:39" ht="12.75">
      <c r="N290" s="79"/>
      <c r="O290" s="79"/>
      <c r="P290" s="79"/>
      <c r="Q290" s="79"/>
      <c r="R290" s="79"/>
      <c r="S290" s="79"/>
      <c r="T290" s="79"/>
      <c r="U290" s="79"/>
      <c r="V290" s="79"/>
      <c r="W290" s="79"/>
      <c r="X290" s="79"/>
      <c r="Y290" s="79"/>
      <c r="Z290" s="79"/>
      <c r="AA290" s="79"/>
      <c r="AB290" s="79"/>
      <c r="AC290" s="79"/>
      <c r="AD290" s="79"/>
      <c r="AE290" s="79"/>
      <c r="AF290" s="79"/>
      <c r="AG290" s="79"/>
      <c r="AH290" s="79"/>
      <c r="AI290" s="79"/>
      <c r="AJ290" s="79"/>
      <c r="AK290" s="79"/>
      <c r="AL290" s="79"/>
      <c r="AM290" s="79"/>
    </row>
  </sheetData>
  <sheetProtection password="CE28" sheet="1" objects="1" scenarios="1"/>
  <printOptions/>
  <pageMargins left="0.75" right="0.75" top="1" bottom="1" header="0.5" footer="0.5"/>
  <pageSetup horizontalDpi="600" verticalDpi="600" orientation="portrait" paperSize="9"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Julius</dc:creator>
  <cp:keywords/>
  <dc:description/>
  <cp:lastModifiedBy>PMG</cp:lastModifiedBy>
  <cp:lastPrinted>2008-02-19T14:29:38Z</cp:lastPrinted>
  <dcterms:created xsi:type="dcterms:W3CDTF">2007-11-28T07:28:50Z</dcterms:created>
  <dcterms:modified xsi:type="dcterms:W3CDTF">2008-02-22T08:48:35Z</dcterms:modified>
  <cp:category/>
  <cp:version/>
  <cp:contentType/>
  <cp:contentStatus/>
</cp:coreProperties>
</file>