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 activeTab="4"/>
  </bookViews>
  <sheets>
    <sheet name="FCB" sheetId="6" r:id="rId1"/>
    <sheet name="Mccan World Group" sheetId="3" r:id="rId2"/>
    <sheet name="Brand Fusion" sheetId="5" r:id="rId3"/>
    <sheet name="Ebony and Ivory" sheetId="2" r:id="rId4"/>
    <sheet name="The Odd Number" sheetId="4" r:id="rId5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/>
  <c r="D17"/>
  <c r="E17"/>
  <c r="F17"/>
  <c r="G17"/>
  <c r="H17"/>
  <c r="I17"/>
  <c r="J17"/>
  <c r="C64" i="2"/>
  <c r="D64"/>
  <c r="E64"/>
  <c r="F64"/>
  <c r="G64"/>
  <c r="H64"/>
  <c r="I64"/>
  <c r="J64"/>
  <c r="C36" i="5"/>
  <c r="D36"/>
  <c r="E36"/>
  <c r="F36"/>
  <c r="G36"/>
  <c r="H36"/>
  <c r="I36"/>
  <c r="J36"/>
  <c r="L4" i="3"/>
  <c r="K31" i="6"/>
  <c r="K32"/>
  <c r="K33"/>
  <c r="K34"/>
  <c r="K35"/>
  <c r="K30"/>
  <c r="K29"/>
  <c r="C36"/>
  <c r="D36"/>
  <c r="E36"/>
  <c r="F36"/>
  <c r="G36"/>
  <c r="H36"/>
  <c r="I36"/>
  <c r="J36"/>
  <c r="K4" i="3"/>
  <c r="K5" i="4"/>
  <c r="K6"/>
  <c r="K7"/>
  <c r="K8"/>
  <c r="K9"/>
  <c r="K10"/>
  <c r="K11"/>
  <c r="K12"/>
  <c r="K13"/>
  <c r="K14"/>
  <c r="K15"/>
  <c r="K16"/>
  <c r="K4"/>
  <c r="K17" s="1"/>
  <c r="K5" i="6"/>
  <c r="K6"/>
  <c r="K36" s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4"/>
  <c r="K5" i="2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4"/>
  <c r="K64" s="1"/>
  <c r="K5" i="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4"/>
  <c r="K36" s="1"/>
</calcChain>
</file>

<file path=xl/sharedStrings.xml><?xml version="1.0" encoding="utf-8"?>
<sst xmlns="http://schemas.openxmlformats.org/spreadsheetml/2006/main" count="346" uniqueCount="124">
  <si>
    <t>2014-2015</t>
  </si>
  <si>
    <t>2015-2016</t>
  </si>
  <si>
    <t>Brand agency</t>
  </si>
  <si>
    <t>Total value of contract</t>
  </si>
  <si>
    <t>Duration of contract</t>
  </si>
  <si>
    <t>Project</t>
  </si>
  <si>
    <t>The Odd Number</t>
  </si>
  <si>
    <t>Brand Fusion</t>
  </si>
  <si>
    <t>SACF regional</t>
  </si>
  <si>
    <t>2022-2021</t>
  </si>
  <si>
    <t>2020-2019</t>
  </si>
  <si>
    <t>2019-2018</t>
  </si>
  <si>
    <t>2018-2017</t>
  </si>
  <si>
    <t>2017-2016</t>
  </si>
  <si>
    <t>2016-2015</t>
  </si>
  <si>
    <t>Ebony and Ivory</t>
  </si>
  <si>
    <t xml:space="preserve"> Brand and Branding a</t>
  </si>
  <si>
    <t xml:space="preserve"> BRAND TRAINING</t>
  </si>
  <si>
    <t xml:space="preserve"> BUS STK PYP TV</t>
  </si>
  <si>
    <t xml:space="preserve"> GSA</t>
  </si>
  <si>
    <t xml:space="preserve"> In Market Act</t>
  </si>
  <si>
    <t xml:space="preserve"> Public Relations</t>
  </si>
  <si>
    <t xml:space="preserve"> PYP PART IMBIZO</t>
  </si>
  <si>
    <t xml:space="preserve"> Tactical</t>
  </si>
  <si>
    <t>2021-2020</t>
  </si>
  <si>
    <t>PYP GENERIC</t>
  </si>
  <si>
    <t>PYP PROGR001</t>
  </si>
  <si>
    <t>SABPA</t>
  </si>
  <si>
    <t>Adhoc activations</t>
  </si>
  <si>
    <t xml:space="preserve"> BRAND MGT AGENT</t>
  </si>
  <si>
    <t xml:space="preserve"> MARKETING COLLATERAL</t>
  </si>
  <si>
    <t xml:space="preserve"> MINING INDABA</t>
  </si>
  <si>
    <t xml:space="preserve"> WEF-DAVOS</t>
  </si>
  <si>
    <t>Mccann World Group</t>
  </si>
  <si>
    <t xml:space="preserve"> ONLINE STK ENGAGEMEN</t>
  </si>
  <si>
    <t xml:space="preserve"> Adhoc activations</t>
  </si>
  <si>
    <t xml:space="preserve"> BRICS</t>
  </si>
  <si>
    <t xml:space="preserve"> ITU</t>
  </si>
  <si>
    <t xml:space="preserve"> LEVERAG MEDIA</t>
  </si>
  <si>
    <t xml:space="preserve"> MEDIA MGT</t>
  </si>
  <si>
    <t xml:space="preserve"> MEDIA PARTNERSHIP</t>
  </si>
  <si>
    <t xml:space="preserve"> NIGERIA</t>
  </si>
  <si>
    <t xml:space="preserve"> OPERATING EXPENSES</t>
  </si>
  <si>
    <t>FCB</t>
  </si>
  <si>
    <t xml:space="preserve"> AFRICA &amp; MIDDLE EAST</t>
  </si>
  <si>
    <t xml:space="preserve"> GSA – Africa &amp; Middl</t>
  </si>
  <si>
    <t xml:space="preserve"> GSA –Australia</t>
  </si>
  <si>
    <t xml:space="preserve"> WEF AFRICA</t>
  </si>
  <si>
    <t xml:space="preserve"> advertorial publish</t>
  </si>
  <si>
    <t xml:space="preserve"> Media Domestic-MRK</t>
  </si>
  <si>
    <t xml:space="preserve"> Top 50 Brands</t>
  </si>
  <si>
    <t>advertl publish</t>
  </si>
  <si>
    <t>Board &amp; Commit</t>
  </si>
  <si>
    <t>Business Collabo</t>
  </si>
  <si>
    <t>Civil Society Col</t>
  </si>
  <si>
    <t>Constitutional Aw</t>
  </si>
  <si>
    <t>Digital Media</t>
  </si>
  <si>
    <t>Domesitc Percep</t>
  </si>
  <si>
    <t>Domestic Program</t>
  </si>
  <si>
    <t>Government Colla</t>
  </si>
  <si>
    <t>Leverage of PYP</t>
  </si>
  <si>
    <t>Nation Brand Alig</t>
  </si>
  <si>
    <t>operating expe</t>
  </si>
  <si>
    <t>Public relations</t>
  </si>
  <si>
    <t>Strategic Platf</t>
  </si>
  <si>
    <t>BUS STK PYP TV</t>
  </si>
  <si>
    <t>Civil Society stakeh</t>
  </si>
  <si>
    <t>MEDIA TOURS</t>
  </si>
  <si>
    <t>PYP MARKETING</t>
  </si>
  <si>
    <t>PYP PART IMBIZO</t>
  </si>
  <si>
    <t>sacf regional</t>
  </si>
  <si>
    <t>BRAND MGT AGENT</t>
  </si>
  <si>
    <t>Advertl publish</t>
  </si>
  <si>
    <t>Brand and Branding a</t>
  </si>
  <si>
    <t>BRAND TRAINING</t>
  </si>
  <si>
    <t>Constitution-STK</t>
  </si>
  <si>
    <t>Ghana</t>
  </si>
  <si>
    <t>GSA</t>
  </si>
  <si>
    <t>Host media engagemen</t>
  </si>
  <si>
    <t>In Market Act</t>
  </si>
  <si>
    <t>LEVERAGE MEDIA</t>
  </si>
  <si>
    <t>Leverage of PYP Amba</t>
  </si>
  <si>
    <t>MEDIA PARTNERSHIPS</t>
  </si>
  <si>
    <t>Public Relations</t>
  </si>
  <si>
    <t>STK feedback session</t>
  </si>
  <si>
    <t>Tactical</t>
  </si>
  <si>
    <t>Brand toolkit</t>
  </si>
  <si>
    <t>Constitution awarenes</t>
  </si>
  <si>
    <t>DTI-ITI</t>
  </si>
  <si>
    <t>MARKETING COLLATERAL</t>
  </si>
  <si>
    <t>NBI</t>
  </si>
  <si>
    <t>MINING INDABA</t>
  </si>
  <si>
    <t>WEF-DAVOS</t>
  </si>
  <si>
    <t>Constitution awar</t>
  </si>
  <si>
    <t>In-Market Activa</t>
  </si>
  <si>
    <t>International Pro</t>
  </si>
  <si>
    <t>Play your Part</t>
  </si>
  <si>
    <t>Advertlpublish</t>
  </si>
  <si>
    <t>Brandtoolkit</t>
  </si>
  <si>
    <t>BusinessCollabo</t>
  </si>
  <si>
    <t>Constitutionawar</t>
  </si>
  <si>
    <t>ConstitutionalAw</t>
  </si>
  <si>
    <t>DigitalMedia</t>
  </si>
  <si>
    <t>DomesticProgram</t>
  </si>
  <si>
    <t>GovernmentColla</t>
  </si>
  <si>
    <t>In-MarketActiva</t>
  </si>
  <si>
    <t>InternationalPro</t>
  </si>
  <si>
    <t>LeverageofPYP</t>
  </si>
  <si>
    <t>NationBrandAlig</t>
  </si>
  <si>
    <t>operatingexpe</t>
  </si>
  <si>
    <t>PlayyourPart</t>
  </si>
  <si>
    <t>Publicrelations</t>
  </si>
  <si>
    <t>StrategicPlatf</t>
  </si>
  <si>
    <t>ONLINE STK ENGAGEMEN</t>
  </si>
  <si>
    <t>Nat Days significance</t>
  </si>
  <si>
    <t>Internat Percep</t>
  </si>
  <si>
    <t>Total spent</t>
  </si>
  <si>
    <t>InternationalMark</t>
  </si>
  <si>
    <t>SA Inc fieldwork.01</t>
  </si>
  <si>
    <t>Total Spent</t>
  </si>
  <si>
    <t>Branding and Col-06</t>
  </si>
  <si>
    <t>2017-2021</t>
  </si>
  <si>
    <t>2016-2021</t>
  </si>
  <si>
    <t>2016-2019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</si>
</sst>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,000,000.00"/>
    <numFmt numFmtId="166" formatCode="000,000.00"/>
    <numFmt numFmtId="167" formatCode="00,00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164" fontId="0" fillId="0" borderId="0" xfId="1" applyFont="1"/>
    <xf numFmtId="164" fontId="1" fillId="0" borderId="1" xfId="1" applyFont="1" applyBorder="1"/>
    <xf numFmtId="165" fontId="4" fillId="0" borderId="0" xfId="2" applyNumberFormat="1" applyFont="1" applyFill="1" applyAlignment="1" applyProtection="1">
      <alignment horizontal="right" vertical="top"/>
      <protection locked="0"/>
    </xf>
    <xf numFmtId="166" fontId="4" fillId="0" borderId="0" xfId="2" applyNumberFormat="1" applyFont="1" applyFill="1" applyAlignment="1" applyProtection="1">
      <alignment horizontal="right" vertical="top"/>
      <protection locked="0"/>
    </xf>
    <xf numFmtId="167" fontId="4" fillId="0" borderId="0" xfId="2" applyNumberFormat="1" applyFont="1" applyFill="1" applyAlignment="1" applyProtection="1">
      <alignment horizontal="right" vertical="top"/>
      <protection locked="0"/>
    </xf>
    <xf numFmtId="164" fontId="4" fillId="0" borderId="0" xfId="1" applyFont="1" applyFill="1" applyAlignment="1" applyProtection="1">
      <alignment horizontal="right" vertical="top"/>
      <protection locked="0"/>
    </xf>
    <xf numFmtId="164" fontId="5" fillId="0" borderId="0" xfId="1" applyFont="1" applyAlignment="1">
      <alignment horizontal="left"/>
    </xf>
    <xf numFmtId="164" fontId="8" fillId="0" borderId="0" xfId="1" applyFont="1" applyAlignment="1">
      <alignment horizontal="left"/>
    </xf>
    <xf numFmtId="164" fontId="9" fillId="0" borderId="0" xfId="1" applyFont="1" applyFill="1" applyBorder="1" applyAlignment="1">
      <alignment horizontal="left"/>
    </xf>
    <xf numFmtId="164" fontId="10" fillId="0" borderId="1" xfId="1" applyFont="1" applyBorder="1" applyAlignment="1">
      <alignment vertical="center"/>
    </xf>
    <xf numFmtId="164" fontId="5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" fillId="0" borderId="1" xfId="1" applyFont="1" applyBorder="1" applyAlignment="1">
      <alignment vertical="center"/>
    </xf>
    <xf numFmtId="164" fontId="0" fillId="0" borderId="0" xfId="1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4" fontId="5" fillId="0" borderId="0" xfId="1" applyFont="1" applyAlignment="1">
      <alignment horizontal="left" vertical="center"/>
    </xf>
    <xf numFmtId="0" fontId="0" fillId="0" borderId="0" xfId="0" applyAlignment="1">
      <alignment horizontal="left" indent="1"/>
    </xf>
    <xf numFmtId="164" fontId="0" fillId="0" borderId="0" xfId="0" applyNumberFormat="1"/>
    <xf numFmtId="164" fontId="1" fillId="2" borderId="0" xfId="1" applyFont="1" applyFill="1"/>
    <xf numFmtId="164" fontId="1" fillId="0" borderId="0" xfId="1" applyFont="1"/>
    <xf numFmtId="164" fontId="1" fillId="3" borderId="2" xfId="1" applyFont="1" applyFill="1" applyBorder="1" applyAlignment="1">
      <alignment horizontal="center" vertical="center"/>
    </xf>
    <xf numFmtId="164" fontId="1" fillId="3" borderId="0" xfId="1" applyFont="1" applyFill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3:M36"/>
  <sheetViews>
    <sheetView topLeftCell="A22" zoomScale="90" zoomScaleNormal="90" workbookViewId="0">
      <selection activeCell="E24" sqref="E24"/>
    </sheetView>
  </sheetViews>
  <sheetFormatPr defaultRowHeight="15"/>
  <cols>
    <col min="1" max="1" width="14.140625" bestFit="1" customWidth="1"/>
    <col min="2" max="2" width="22" style="3" bestFit="1" customWidth="1"/>
    <col min="3" max="4" width="9.85546875" bestFit="1" customWidth="1"/>
    <col min="5" max="5" width="14.42578125" customWidth="1"/>
    <col min="6" max="6" width="16.85546875" style="3" customWidth="1"/>
    <col min="7" max="7" width="16.5703125" customWidth="1"/>
    <col min="8" max="8" width="15.42578125" customWidth="1"/>
    <col min="9" max="10" width="9.85546875" bestFit="1" customWidth="1"/>
    <col min="11" max="11" width="15.28515625" style="3" bestFit="1" customWidth="1"/>
    <col min="12" max="12" width="20.140625" bestFit="1" customWidth="1"/>
    <col min="13" max="13" width="18.28515625" bestFit="1" customWidth="1"/>
  </cols>
  <sheetData>
    <row r="3" spans="1:13" s="1" customFormat="1">
      <c r="A3" s="2" t="s">
        <v>2</v>
      </c>
      <c r="B3" s="4" t="s">
        <v>5</v>
      </c>
      <c r="C3" s="2" t="s">
        <v>9</v>
      </c>
      <c r="D3" s="2" t="s">
        <v>24</v>
      </c>
      <c r="E3" s="2" t="s">
        <v>10</v>
      </c>
      <c r="F3" s="4" t="s">
        <v>11</v>
      </c>
      <c r="G3" s="2" t="s">
        <v>12</v>
      </c>
      <c r="H3" s="2" t="s">
        <v>13</v>
      </c>
      <c r="I3" s="2" t="s">
        <v>14</v>
      </c>
      <c r="J3" s="2" t="s">
        <v>0</v>
      </c>
      <c r="K3" s="4" t="s">
        <v>116</v>
      </c>
      <c r="L3" s="2" t="s">
        <v>3</v>
      </c>
      <c r="M3" s="2" t="s">
        <v>4</v>
      </c>
    </row>
    <row r="4" spans="1:13">
      <c r="A4" t="s">
        <v>43</v>
      </c>
      <c r="B4" s="11" t="s">
        <v>36</v>
      </c>
      <c r="C4" s="3">
        <v>0</v>
      </c>
      <c r="D4" s="3">
        <v>0</v>
      </c>
      <c r="E4" s="3">
        <v>0</v>
      </c>
      <c r="F4" s="5">
        <v>9568142.9000000004</v>
      </c>
      <c r="G4" s="6">
        <v>191979.22</v>
      </c>
      <c r="H4" s="6">
        <v>208291.68</v>
      </c>
      <c r="I4" s="3">
        <v>0</v>
      </c>
      <c r="J4" s="3">
        <v>0</v>
      </c>
      <c r="K4" s="8">
        <f>+SUM(C4:J4)</f>
        <v>9968413.8000000007</v>
      </c>
      <c r="L4" s="23">
        <v>39629491.560000017</v>
      </c>
      <c r="M4" t="s">
        <v>123</v>
      </c>
    </row>
    <row r="5" spans="1:13">
      <c r="B5" s="11" t="s">
        <v>19</v>
      </c>
      <c r="C5" s="3">
        <v>0</v>
      </c>
      <c r="D5" s="3">
        <v>0</v>
      </c>
      <c r="E5" s="3">
        <v>0</v>
      </c>
      <c r="F5" s="6">
        <v>808612.51</v>
      </c>
      <c r="G5" s="6">
        <v>500792.89</v>
      </c>
      <c r="H5" s="3">
        <v>0</v>
      </c>
      <c r="I5" s="3">
        <v>0</v>
      </c>
      <c r="J5" s="3">
        <v>0</v>
      </c>
      <c r="K5" s="8">
        <f t="shared" ref="K5:K28" si="0">+SUM(C5:J5)</f>
        <v>1309405.3999999999</v>
      </c>
      <c r="L5" s="24"/>
      <c r="M5" t="s">
        <v>123</v>
      </c>
    </row>
    <row r="6" spans="1:13">
      <c r="B6" s="11" t="s">
        <v>20</v>
      </c>
      <c r="C6" s="3">
        <v>0</v>
      </c>
      <c r="D6" s="3">
        <v>0</v>
      </c>
      <c r="E6" s="3">
        <v>0</v>
      </c>
      <c r="F6" s="5">
        <v>1626703.25</v>
      </c>
      <c r="G6" s="3">
        <v>0</v>
      </c>
      <c r="H6" s="3">
        <v>0</v>
      </c>
      <c r="I6" s="3">
        <v>0</v>
      </c>
      <c r="J6" s="3">
        <v>0</v>
      </c>
      <c r="K6" s="8">
        <f t="shared" si="0"/>
        <v>1626703.25</v>
      </c>
      <c r="L6" s="24"/>
      <c r="M6" t="s">
        <v>123</v>
      </c>
    </row>
    <row r="7" spans="1:13">
      <c r="B7" s="11" t="s">
        <v>37</v>
      </c>
      <c r="C7" s="3">
        <v>0</v>
      </c>
      <c r="D7" s="3">
        <v>0</v>
      </c>
      <c r="E7" s="3">
        <v>0</v>
      </c>
      <c r="F7" s="6">
        <v>179537.91</v>
      </c>
      <c r="G7" s="3">
        <v>0</v>
      </c>
      <c r="H7" s="3">
        <v>0</v>
      </c>
      <c r="I7" s="3">
        <v>0</v>
      </c>
      <c r="J7" s="3">
        <v>0</v>
      </c>
      <c r="K7" s="8">
        <f t="shared" si="0"/>
        <v>179537.91</v>
      </c>
      <c r="L7" s="24"/>
      <c r="M7" t="s">
        <v>123</v>
      </c>
    </row>
    <row r="8" spans="1:13">
      <c r="B8" s="11" t="s">
        <v>38</v>
      </c>
      <c r="C8" s="3">
        <v>0</v>
      </c>
      <c r="D8" s="3">
        <v>0</v>
      </c>
      <c r="E8" s="3">
        <v>0</v>
      </c>
      <c r="F8" s="5">
        <v>2863399.08</v>
      </c>
      <c r="G8" s="5">
        <v>4861438.8599999994</v>
      </c>
      <c r="H8" s="3">
        <v>0</v>
      </c>
      <c r="I8" s="3">
        <v>0</v>
      </c>
      <c r="J8" s="3">
        <v>0</v>
      </c>
      <c r="K8" s="8">
        <f t="shared" si="0"/>
        <v>7724837.9399999995</v>
      </c>
      <c r="L8" s="24"/>
      <c r="M8" t="s">
        <v>123</v>
      </c>
    </row>
    <row r="9" spans="1:13">
      <c r="B9" s="11" t="s">
        <v>39</v>
      </c>
      <c r="C9" s="3">
        <v>0</v>
      </c>
      <c r="D9" s="3">
        <v>0</v>
      </c>
      <c r="E9" s="3">
        <v>0</v>
      </c>
      <c r="F9" s="6">
        <v>699640.83</v>
      </c>
      <c r="G9" s="3">
        <v>0</v>
      </c>
      <c r="H9" s="3">
        <v>0</v>
      </c>
      <c r="I9" s="3">
        <v>0</v>
      </c>
      <c r="J9" s="3">
        <v>0</v>
      </c>
      <c r="K9" s="8">
        <f t="shared" si="0"/>
        <v>699640.83</v>
      </c>
      <c r="L9" s="24"/>
      <c r="M9" t="s">
        <v>123</v>
      </c>
    </row>
    <row r="10" spans="1:13">
      <c r="B10" s="11" t="s">
        <v>40</v>
      </c>
      <c r="C10" s="3">
        <v>0</v>
      </c>
      <c r="D10" s="3">
        <v>0</v>
      </c>
      <c r="E10" s="3">
        <v>0</v>
      </c>
      <c r="F10" s="5">
        <v>4260028.95</v>
      </c>
      <c r="G10" s="6">
        <v>284715</v>
      </c>
      <c r="H10" s="5">
        <v>2611436.7599999998</v>
      </c>
      <c r="I10" s="3">
        <v>0</v>
      </c>
      <c r="J10" s="3">
        <v>0</v>
      </c>
      <c r="K10" s="8">
        <f t="shared" si="0"/>
        <v>7156180.71</v>
      </c>
      <c r="L10" s="24"/>
      <c r="M10" t="s">
        <v>123</v>
      </c>
    </row>
    <row r="11" spans="1:13">
      <c r="B11" s="11" t="s">
        <v>31</v>
      </c>
      <c r="C11" s="3">
        <v>0</v>
      </c>
      <c r="D11" s="3">
        <v>0</v>
      </c>
      <c r="E11" s="3">
        <v>0</v>
      </c>
      <c r="F11" s="7">
        <v>55335.5</v>
      </c>
      <c r="G11" s="3">
        <v>0</v>
      </c>
      <c r="H11" s="6">
        <v>159013.51</v>
      </c>
      <c r="I11" s="3">
        <v>0</v>
      </c>
      <c r="J11" s="3">
        <v>0</v>
      </c>
      <c r="K11" s="8">
        <f t="shared" si="0"/>
        <v>214349.01</v>
      </c>
      <c r="L11" s="24"/>
      <c r="M11" t="s">
        <v>123</v>
      </c>
    </row>
    <row r="12" spans="1:13">
      <c r="B12" s="11" t="s">
        <v>41</v>
      </c>
      <c r="C12" s="3">
        <v>0</v>
      </c>
      <c r="D12" s="3">
        <v>0</v>
      </c>
      <c r="E12" s="3">
        <v>0</v>
      </c>
      <c r="F12" s="6">
        <v>204966.33</v>
      </c>
      <c r="G12" s="3">
        <v>0</v>
      </c>
      <c r="H12" s="3">
        <v>0</v>
      </c>
      <c r="I12" s="3">
        <v>0</v>
      </c>
      <c r="J12" s="3">
        <v>0</v>
      </c>
      <c r="K12" s="8">
        <f t="shared" si="0"/>
        <v>204966.33</v>
      </c>
      <c r="L12" s="24"/>
      <c r="M12" t="s">
        <v>123</v>
      </c>
    </row>
    <row r="13" spans="1:13">
      <c r="B13" s="11" t="s">
        <v>34</v>
      </c>
      <c r="C13" s="3">
        <v>0</v>
      </c>
      <c r="D13" s="3">
        <v>0</v>
      </c>
      <c r="E13" s="3">
        <v>0</v>
      </c>
      <c r="F13" s="6">
        <v>208139.21</v>
      </c>
      <c r="G13" s="6">
        <v>511303.67999999999</v>
      </c>
      <c r="H13" s="3">
        <v>0</v>
      </c>
      <c r="I13" s="3">
        <v>0</v>
      </c>
      <c r="J13" s="3">
        <v>0</v>
      </c>
      <c r="K13" s="8">
        <f t="shared" si="0"/>
        <v>719442.89</v>
      </c>
      <c r="L13" s="24"/>
      <c r="M13" t="s">
        <v>123</v>
      </c>
    </row>
    <row r="14" spans="1:13">
      <c r="B14" s="11" t="s">
        <v>42</v>
      </c>
      <c r="C14" s="3">
        <v>0</v>
      </c>
      <c r="D14" s="3">
        <v>0</v>
      </c>
      <c r="E14" s="3">
        <v>0</v>
      </c>
      <c r="F14" s="5">
        <v>1970946.92</v>
      </c>
      <c r="G14" s="7">
        <v>32379.72</v>
      </c>
      <c r="H14" s="3">
        <v>0</v>
      </c>
      <c r="I14" s="3">
        <v>0</v>
      </c>
      <c r="J14" s="3">
        <v>0</v>
      </c>
      <c r="K14" s="8">
        <f t="shared" si="0"/>
        <v>2003326.64</v>
      </c>
      <c r="L14" s="24"/>
      <c r="M14" t="s">
        <v>123</v>
      </c>
    </row>
    <row r="15" spans="1:13">
      <c r="B15" s="11" t="s">
        <v>23</v>
      </c>
      <c r="C15" s="3">
        <v>0</v>
      </c>
      <c r="D15" s="3">
        <v>0</v>
      </c>
      <c r="E15" s="3">
        <v>0</v>
      </c>
      <c r="F15" s="6">
        <v>202275.35</v>
      </c>
      <c r="G15" s="3">
        <v>0</v>
      </c>
      <c r="H15" s="3">
        <v>0</v>
      </c>
      <c r="I15" s="3">
        <v>0</v>
      </c>
      <c r="J15" s="3">
        <v>0</v>
      </c>
      <c r="K15" s="8">
        <f t="shared" si="0"/>
        <v>202275.35</v>
      </c>
      <c r="L15" s="24"/>
      <c r="M15" t="s">
        <v>123</v>
      </c>
    </row>
    <row r="16" spans="1:13">
      <c r="B16" s="11" t="s">
        <v>32</v>
      </c>
      <c r="C16" s="3">
        <v>0</v>
      </c>
      <c r="D16" s="3">
        <v>0</v>
      </c>
      <c r="E16" s="3">
        <v>0</v>
      </c>
      <c r="F16" s="7">
        <v>90084.3</v>
      </c>
      <c r="G16" s="6">
        <v>481261.43</v>
      </c>
      <c r="H16" s="7">
        <v>43315.22</v>
      </c>
      <c r="I16" s="3">
        <v>0</v>
      </c>
      <c r="J16" s="3">
        <v>0</v>
      </c>
      <c r="K16" s="8">
        <f t="shared" si="0"/>
        <v>614660.94999999995</v>
      </c>
      <c r="L16" s="24"/>
      <c r="M16" t="s">
        <v>123</v>
      </c>
    </row>
    <row r="17" spans="2:13">
      <c r="B17" s="11" t="s">
        <v>44</v>
      </c>
      <c r="C17" s="3">
        <v>0</v>
      </c>
      <c r="D17" s="3">
        <v>0</v>
      </c>
      <c r="E17" s="3">
        <v>0</v>
      </c>
      <c r="F17" s="3">
        <v>0</v>
      </c>
      <c r="G17" s="6">
        <v>326969.49</v>
      </c>
      <c r="H17" s="3">
        <v>0</v>
      </c>
      <c r="I17" s="3">
        <v>0</v>
      </c>
      <c r="J17" s="3">
        <v>0</v>
      </c>
      <c r="K17" s="8">
        <f t="shared" si="0"/>
        <v>326969.49</v>
      </c>
      <c r="L17" s="24"/>
      <c r="M17" t="s">
        <v>123</v>
      </c>
    </row>
    <row r="18" spans="2:13">
      <c r="B18" s="11" t="s">
        <v>16</v>
      </c>
      <c r="C18" s="3">
        <v>0</v>
      </c>
      <c r="D18" s="3">
        <v>0</v>
      </c>
      <c r="E18" s="3">
        <v>0</v>
      </c>
      <c r="F18" s="3">
        <v>0</v>
      </c>
      <c r="G18" s="7">
        <v>69356.570000000007</v>
      </c>
      <c r="H18" s="3">
        <v>0</v>
      </c>
      <c r="I18" s="3">
        <v>0</v>
      </c>
      <c r="J18" s="3">
        <v>0</v>
      </c>
      <c r="K18" s="8">
        <f t="shared" si="0"/>
        <v>69356.570000000007</v>
      </c>
      <c r="L18" s="24"/>
      <c r="M18" t="s">
        <v>123</v>
      </c>
    </row>
    <row r="19" spans="2:13">
      <c r="B19" s="11" t="s">
        <v>17</v>
      </c>
      <c r="C19" s="3">
        <v>0</v>
      </c>
      <c r="D19" s="3">
        <v>0</v>
      </c>
      <c r="E19" s="3">
        <v>0</v>
      </c>
      <c r="F19" s="3">
        <v>0</v>
      </c>
      <c r="G19" s="6">
        <v>410945.08</v>
      </c>
      <c r="H19" s="3">
        <v>0</v>
      </c>
      <c r="I19" s="3">
        <v>0</v>
      </c>
      <c r="J19" s="3">
        <v>0</v>
      </c>
      <c r="K19" s="8">
        <f t="shared" si="0"/>
        <v>410945.08</v>
      </c>
      <c r="L19" s="24"/>
      <c r="M19" t="s">
        <v>123</v>
      </c>
    </row>
    <row r="20" spans="2:13">
      <c r="B20" s="11" t="s">
        <v>18</v>
      </c>
      <c r="C20" s="3">
        <v>0</v>
      </c>
      <c r="D20" s="3">
        <v>0</v>
      </c>
      <c r="E20" s="3">
        <v>0</v>
      </c>
      <c r="F20" s="3">
        <v>0</v>
      </c>
      <c r="G20" s="6">
        <v>140412</v>
      </c>
      <c r="H20" s="3">
        <v>0</v>
      </c>
      <c r="I20" s="3">
        <v>0</v>
      </c>
      <c r="J20" s="3">
        <v>0</v>
      </c>
      <c r="K20" s="8">
        <f t="shared" si="0"/>
        <v>140412</v>
      </c>
      <c r="L20" s="24"/>
      <c r="M20" t="s">
        <v>123</v>
      </c>
    </row>
    <row r="21" spans="2:13">
      <c r="B21" s="11" t="s">
        <v>45</v>
      </c>
      <c r="C21" s="3">
        <v>0</v>
      </c>
      <c r="D21" s="3">
        <v>0</v>
      </c>
      <c r="E21" s="3">
        <v>0</v>
      </c>
      <c r="F21" s="3">
        <v>0</v>
      </c>
      <c r="G21" s="6">
        <v>257604.1</v>
      </c>
      <c r="H21" s="3">
        <v>0</v>
      </c>
      <c r="I21" s="3">
        <v>0</v>
      </c>
      <c r="J21" s="3">
        <v>0</v>
      </c>
      <c r="K21" s="8">
        <f t="shared" si="0"/>
        <v>257604.1</v>
      </c>
      <c r="L21" s="24"/>
      <c r="M21" t="s">
        <v>123</v>
      </c>
    </row>
    <row r="22" spans="2:13">
      <c r="B22" s="11" t="s">
        <v>46</v>
      </c>
      <c r="C22" s="3">
        <v>0</v>
      </c>
      <c r="D22" s="3">
        <v>0</v>
      </c>
      <c r="E22" s="3">
        <v>0</v>
      </c>
      <c r="F22" s="3">
        <v>0</v>
      </c>
      <c r="G22" s="6">
        <v>150480</v>
      </c>
      <c r="H22" s="3">
        <v>0</v>
      </c>
      <c r="I22" s="3">
        <v>0</v>
      </c>
      <c r="J22" s="3">
        <v>0</v>
      </c>
      <c r="K22" s="8">
        <f t="shared" si="0"/>
        <v>150480</v>
      </c>
      <c r="L22" s="24"/>
      <c r="M22" t="s">
        <v>123</v>
      </c>
    </row>
    <row r="23" spans="2:13">
      <c r="B23" s="11" t="s">
        <v>30</v>
      </c>
      <c r="C23" s="3">
        <v>0</v>
      </c>
      <c r="D23" s="3">
        <v>0</v>
      </c>
      <c r="E23" s="3">
        <v>0</v>
      </c>
      <c r="F23" s="3">
        <v>0</v>
      </c>
      <c r="G23" s="6">
        <v>350548.31</v>
      </c>
      <c r="H23" s="3">
        <v>0</v>
      </c>
      <c r="I23" s="3">
        <v>0</v>
      </c>
      <c r="J23" s="3">
        <v>0</v>
      </c>
      <c r="K23" s="8">
        <f t="shared" si="0"/>
        <v>350548.31</v>
      </c>
      <c r="L23" s="24"/>
      <c r="M23" t="s">
        <v>123</v>
      </c>
    </row>
    <row r="24" spans="2:13">
      <c r="B24" s="11" t="s">
        <v>21</v>
      </c>
      <c r="C24" s="3">
        <v>0</v>
      </c>
      <c r="D24" s="3">
        <v>0</v>
      </c>
      <c r="E24" s="3">
        <v>0</v>
      </c>
      <c r="F24" s="3">
        <v>0</v>
      </c>
      <c r="G24" s="7">
        <v>22777.200000000001</v>
      </c>
      <c r="H24" s="3">
        <v>0</v>
      </c>
      <c r="I24" s="3">
        <v>0</v>
      </c>
      <c r="J24" s="3">
        <v>0</v>
      </c>
      <c r="K24" s="8">
        <f t="shared" si="0"/>
        <v>22777.200000000001</v>
      </c>
      <c r="L24" s="24"/>
      <c r="M24" t="s">
        <v>123</v>
      </c>
    </row>
    <row r="25" spans="2:13">
      <c r="B25" s="11" t="s">
        <v>22</v>
      </c>
      <c r="C25" s="3">
        <v>0</v>
      </c>
      <c r="D25" s="3">
        <v>0</v>
      </c>
      <c r="E25" s="3">
        <v>0</v>
      </c>
      <c r="F25" s="3">
        <v>0</v>
      </c>
      <c r="G25" s="6">
        <v>103421.82</v>
      </c>
      <c r="H25" s="6">
        <v>164314.38</v>
      </c>
      <c r="I25" s="3">
        <v>0</v>
      </c>
      <c r="J25" s="3">
        <v>0</v>
      </c>
      <c r="K25" s="8">
        <f t="shared" si="0"/>
        <v>267736.2</v>
      </c>
      <c r="L25" s="24"/>
      <c r="M25" t="s">
        <v>123</v>
      </c>
    </row>
    <row r="26" spans="2:13">
      <c r="B26" s="11" t="s">
        <v>47</v>
      </c>
      <c r="C26" s="3">
        <v>0</v>
      </c>
      <c r="D26" s="3">
        <v>0</v>
      </c>
      <c r="E26" s="3">
        <v>0</v>
      </c>
      <c r="F26" s="3">
        <v>0</v>
      </c>
      <c r="G26" s="5">
        <v>1630972.12</v>
      </c>
      <c r="H26" s="6">
        <v>367148.4</v>
      </c>
      <c r="I26" s="3">
        <v>0</v>
      </c>
      <c r="J26" s="3">
        <v>0</v>
      </c>
      <c r="K26" s="8">
        <f t="shared" si="0"/>
        <v>1998120.52</v>
      </c>
      <c r="L26" s="24"/>
      <c r="M26" t="s">
        <v>123</v>
      </c>
    </row>
    <row r="27" spans="2:13">
      <c r="B27" s="11" t="s">
        <v>35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6">
        <v>233605.49</v>
      </c>
      <c r="I27" s="3">
        <v>0</v>
      </c>
      <c r="J27" s="3">
        <v>0</v>
      </c>
      <c r="K27" s="8">
        <f t="shared" si="0"/>
        <v>233605.49</v>
      </c>
      <c r="L27" s="24"/>
      <c r="M27" t="s">
        <v>123</v>
      </c>
    </row>
    <row r="28" spans="2:13">
      <c r="B28" s="11" t="s">
        <v>48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5">
        <v>1045542.42</v>
      </c>
      <c r="I28" s="3">
        <v>0</v>
      </c>
      <c r="J28" s="3">
        <v>0</v>
      </c>
      <c r="K28" s="8">
        <f t="shared" si="0"/>
        <v>1045542.42</v>
      </c>
      <c r="L28" s="24"/>
      <c r="M28" t="s">
        <v>123</v>
      </c>
    </row>
    <row r="29" spans="2:13">
      <c r="B29" s="11" t="s">
        <v>29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6">
        <v>631178.1</v>
      </c>
      <c r="I29" s="3">
        <v>0</v>
      </c>
      <c r="J29" s="3">
        <v>0</v>
      </c>
      <c r="K29" s="8">
        <f>+SUM(C29:J29)</f>
        <v>631178.1</v>
      </c>
      <c r="L29" s="24"/>
      <c r="M29" t="s">
        <v>123</v>
      </c>
    </row>
    <row r="30" spans="2:13">
      <c r="B30" s="11" t="s">
        <v>49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7">
        <v>99978</v>
      </c>
      <c r="I30" s="3">
        <v>0</v>
      </c>
      <c r="J30" s="3">
        <v>0</v>
      </c>
      <c r="K30" s="8">
        <f>+SUM(C30:J30)</f>
        <v>99978</v>
      </c>
      <c r="L30" s="24"/>
      <c r="M30" t="s">
        <v>123</v>
      </c>
    </row>
    <row r="31" spans="2:13">
      <c r="B31" s="11" t="s">
        <v>50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7">
        <v>12810.18</v>
      </c>
      <c r="I31" s="3">
        <v>0</v>
      </c>
      <c r="J31" s="3">
        <v>0</v>
      </c>
      <c r="K31" s="8">
        <f t="shared" ref="K31:K35" si="1">+SUM(C31:J31)</f>
        <v>12810.18</v>
      </c>
      <c r="L31" s="24"/>
      <c r="M31" t="s">
        <v>123</v>
      </c>
    </row>
    <row r="32" spans="2:13" s="3" customFormat="1">
      <c r="B32" s="11" t="s">
        <v>120</v>
      </c>
      <c r="C32" s="3">
        <v>0</v>
      </c>
      <c r="D32" s="3">
        <v>0</v>
      </c>
      <c r="E32" s="6">
        <v>107094.55</v>
      </c>
      <c r="F32" s="3">
        <v>0</v>
      </c>
      <c r="G32" s="3">
        <v>0</v>
      </c>
      <c r="H32" s="8">
        <v>0</v>
      </c>
      <c r="I32" s="3">
        <v>0</v>
      </c>
      <c r="J32" s="3">
        <v>0</v>
      </c>
      <c r="K32" s="8">
        <f t="shared" si="1"/>
        <v>107094.55</v>
      </c>
      <c r="L32" s="24"/>
      <c r="M32" t="s">
        <v>123</v>
      </c>
    </row>
    <row r="33" spans="2:13" s="3" customFormat="1">
      <c r="B33" s="11" t="s">
        <v>58</v>
      </c>
      <c r="C33" s="3">
        <v>0</v>
      </c>
      <c r="D33" s="3">
        <v>0</v>
      </c>
      <c r="E33" s="6">
        <v>285145.40000000002</v>
      </c>
      <c r="F33" s="3">
        <v>0</v>
      </c>
      <c r="G33" s="3">
        <v>0</v>
      </c>
      <c r="H33" s="8">
        <v>0</v>
      </c>
      <c r="I33" s="3">
        <v>0</v>
      </c>
      <c r="J33" s="3">
        <v>0</v>
      </c>
      <c r="K33" s="8">
        <f t="shared" si="1"/>
        <v>285145.40000000002</v>
      </c>
      <c r="L33" s="24"/>
      <c r="M33" t="s">
        <v>123</v>
      </c>
    </row>
    <row r="34" spans="2:13" s="3" customFormat="1">
      <c r="B34" s="11" t="s">
        <v>77</v>
      </c>
      <c r="C34" s="3">
        <v>0</v>
      </c>
      <c r="D34" s="3">
        <v>0</v>
      </c>
      <c r="E34" s="6">
        <v>402297.74</v>
      </c>
      <c r="F34" s="3">
        <v>0</v>
      </c>
      <c r="G34" s="3">
        <v>0</v>
      </c>
      <c r="H34" s="8">
        <v>0</v>
      </c>
      <c r="I34" s="3">
        <v>0</v>
      </c>
      <c r="J34" s="3">
        <v>0</v>
      </c>
      <c r="K34" s="8">
        <f t="shared" si="1"/>
        <v>402297.74</v>
      </c>
      <c r="L34" s="24"/>
      <c r="M34" t="s">
        <v>123</v>
      </c>
    </row>
    <row r="35" spans="2:13" s="3" customFormat="1">
      <c r="B35" s="11" t="s">
        <v>61</v>
      </c>
      <c r="C35" s="3">
        <v>0</v>
      </c>
      <c r="D35" s="3">
        <v>0</v>
      </c>
      <c r="E35" s="6">
        <v>193149.2</v>
      </c>
      <c r="F35" s="3">
        <v>0</v>
      </c>
      <c r="G35" s="3">
        <v>0</v>
      </c>
      <c r="H35" s="8">
        <v>0</v>
      </c>
      <c r="I35" s="3">
        <v>0</v>
      </c>
      <c r="J35" s="3">
        <v>0</v>
      </c>
      <c r="K35" s="8">
        <f t="shared" si="1"/>
        <v>193149.2</v>
      </c>
      <c r="L35" s="24"/>
      <c r="M35" t="s">
        <v>123</v>
      </c>
    </row>
    <row r="36" spans="2:13">
      <c r="C36" s="21">
        <f t="shared" ref="C36:J36" si="2">SUM(C4:C35)</f>
        <v>0</v>
      </c>
      <c r="D36" s="21">
        <f t="shared" si="2"/>
        <v>0</v>
      </c>
      <c r="E36" s="21">
        <f t="shared" si="2"/>
        <v>987686.8899999999</v>
      </c>
      <c r="F36" s="21">
        <f t="shared" si="2"/>
        <v>22737813.040000003</v>
      </c>
      <c r="G36" s="21">
        <f t="shared" si="2"/>
        <v>10327357.489999998</v>
      </c>
      <c r="H36" s="21">
        <f t="shared" si="2"/>
        <v>5576634.1399999997</v>
      </c>
      <c r="I36" s="21">
        <f t="shared" si="2"/>
        <v>0</v>
      </c>
      <c r="J36" s="21">
        <f t="shared" si="2"/>
        <v>0</v>
      </c>
      <c r="K36" s="21">
        <f>SUM(K4:K35)</f>
        <v>39629491.560000017</v>
      </c>
    </row>
  </sheetData>
  <mergeCells count="1">
    <mergeCell ref="L4:L35"/>
  </mergeCells>
  <conditionalFormatting sqref="B1:B3 B36:B1048576">
    <cfRule type="duplicateValues" dxfId="9" priority="8"/>
  </conditionalFormatting>
  <conditionalFormatting sqref="B4:B35">
    <cfRule type="duplicateValues" dxfId="8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"/>
  <sheetViews>
    <sheetView workbookViewId="0">
      <selection activeCell="M4" sqref="M4"/>
    </sheetView>
  </sheetViews>
  <sheetFormatPr defaultRowHeight="15"/>
  <cols>
    <col min="1" max="1" width="18.5703125" bestFit="1" customWidth="1"/>
    <col min="2" max="2" width="22" style="3" bestFit="1" customWidth="1"/>
    <col min="3" max="4" width="9.7109375" bestFit="1" customWidth="1"/>
    <col min="5" max="5" width="9.7109375" customWidth="1"/>
    <col min="6" max="6" width="10.140625" style="3" bestFit="1" customWidth="1"/>
    <col min="7" max="8" width="9.7109375" bestFit="1" customWidth="1"/>
    <col min="9" max="10" width="13.7109375" bestFit="1" customWidth="1"/>
    <col min="11" max="11" width="13.7109375" customWidth="1"/>
    <col min="12" max="12" width="20.140625" bestFit="1" customWidth="1"/>
    <col min="13" max="13" width="18.28515625" bestFit="1" customWidth="1"/>
  </cols>
  <sheetData>
    <row r="3" spans="1:13" s="1" customFormat="1">
      <c r="A3" s="2" t="s">
        <v>2</v>
      </c>
      <c r="B3" s="4" t="s">
        <v>5</v>
      </c>
      <c r="C3" s="2" t="s">
        <v>9</v>
      </c>
      <c r="D3" s="2" t="s">
        <v>24</v>
      </c>
      <c r="E3" s="2" t="s">
        <v>10</v>
      </c>
      <c r="F3" s="4" t="s">
        <v>11</v>
      </c>
      <c r="G3" s="2" t="s">
        <v>12</v>
      </c>
      <c r="H3" s="2" t="s">
        <v>13</v>
      </c>
      <c r="I3" s="2" t="s">
        <v>14</v>
      </c>
      <c r="J3" s="2" t="s">
        <v>0</v>
      </c>
      <c r="K3" s="2" t="s">
        <v>116</v>
      </c>
      <c r="L3" s="2" t="s">
        <v>3</v>
      </c>
      <c r="M3" s="2" t="s">
        <v>4</v>
      </c>
    </row>
    <row r="4" spans="1:13">
      <c r="A4" t="s">
        <v>33</v>
      </c>
      <c r="B4" s="3" t="s">
        <v>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10415168.799999999</v>
      </c>
      <c r="J4" s="3">
        <v>39462034.310000002</v>
      </c>
      <c r="K4" s="3">
        <f>+SUM(C4:J4)</f>
        <v>49877203.109999999</v>
      </c>
      <c r="L4" s="20">
        <f>+K4</f>
        <v>49877203.109999999</v>
      </c>
      <c r="M4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6"/>
  <sheetViews>
    <sheetView topLeftCell="A21" workbookViewId="0">
      <selection activeCell="K13" sqref="K13"/>
    </sheetView>
  </sheetViews>
  <sheetFormatPr defaultRowHeight="15"/>
  <cols>
    <col min="1" max="1" width="14.140625" bestFit="1" customWidth="1"/>
    <col min="2" max="2" width="22" style="3" bestFit="1" customWidth="1"/>
    <col min="3" max="3" width="9.7109375" bestFit="1" customWidth="1"/>
    <col min="4" max="5" width="14.140625" bestFit="1" customWidth="1"/>
    <col min="6" max="6" width="13.140625" style="3" bestFit="1" customWidth="1"/>
    <col min="7" max="7" width="14.140625" bestFit="1" customWidth="1"/>
    <col min="8" max="8" width="13.140625" bestFit="1" customWidth="1"/>
    <col min="9" max="10" width="9.7109375" bestFit="1" customWidth="1"/>
    <col min="11" max="11" width="14.28515625" style="3" bestFit="1" customWidth="1"/>
    <col min="12" max="12" width="20.140625" bestFit="1" customWidth="1"/>
    <col min="13" max="13" width="18.28515625" bestFit="1" customWidth="1"/>
  </cols>
  <sheetData>
    <row r="3" spans="1:13" s="1" customFormat="1">
      <c r="A3" s="2" t="s">
        <v>2</v>
      </c>
      <c r="B3" s="4" t="s">
        <v>5</v>
      </c>
      <c r="C3" s="2" t="s">
        <v>9</v>
      </c>
      <c r="D3" s="2" t="s">
        <v>24</v>
      </c>
      <c r="E3" s="2" t="s">
        <v>10</v>
      </c>
      <c r="F3" s="4" t="s">
        <v>11</v>
      </c>
      <c r="G3" s="2" t="s">
        <v>12</v>
      </c>
      <c r="H3" s="2" t="s">
        <v>13</v>
      </c>
      <c r="I3" s="2" t="s">
        <v>14</v>
      </c>
      <c r="J3" s="2" t="s">
        <v>0</v>
      </c>
      <c r="K3" s="4" t="s">
        <v>116</v>
      </c>
      <c r="L3" s="2" t="s">
        <v>3</v>
      </c>
      <c r="M3" s="2" t="s">
        <v>4</v>
      </c>
    </row>
    <row r="4" spans="1:13">
      <c r="A4" t="s">
        <v>7</v>
      </c>
      <c r="B4" s="9" t="s">
        <v>65</v>
      </c>
      <c r="C4" s="3">
        <v>0</v>
      </c>
      <c r="D4" s="3">
        <v>0</v>
      </c>
      <c r="E4" s="3">
        <v>0</v>
      </c>
      <c r="F4" s="8">
        <v>62700</v>
      </c>
      <c r="G4" s="3">
        <v>0</v>
      </c>
      <c r="H4" s="3">
        <v>0</v>
      </c>
      <c r="I4" s="3">
        <v>0</v>
      </c>
      <c r="J4" s="3">
        <v>0</v>
      </c>
      <c r="K4" s="8">
        <f>+SUM(C4:J4)</f>
        <v>62700</v>
      </c>
      <c r="L4" s="23">
        <v>55788835.759999998</v>
      </c>
      <c r="M4" t="s">
        <v>122</v>
      </c>
    </row>
    <row r="5" spans="1:13">
      <c r="B5" s="9" t="s">
        <v>66</v>
      </c>
      <c r="C5" s="3">
        <v>0</v>
      </c>
      <c r="D5" s="3">
        <v>0</v>
      </c>
      <c r="E5" s="3">
        <v>0</v>
      </c>
      <c r="F5" s="8">
        <v>1089222.72</v>
      </c>
      <c r="G5" s="8">
        <v>1036133.9</v>
      </c>
      <c r="H5" s="3">
        <v>0</v>
      </c>
      <c r="I5" s="3">
        <v>0</v>
      </c>
      <c r="J5" s="3">
        <v>0</v>
      </c>
      <c r="K5" s="8">
        <f t="shared" ref="K5:K35" si="0">+SUM(C5:J5)</f>
        <v>2125356.62</v>
      </c>
      <c r="L5" s="24"/>
      <c r="M5" t="s">
        <v>122</v>
      </c>
    </row>
    <row r="6" spans="1:13">
      <c r="B6" s="9" t="s">
        <v>67</v>
      </c>
      <c r="C6" s="3">
        <v>0</v>
      </c>
      <c r="D6" s="3">
        <v>0</v>
      </c>
      <c r="E6" s="3">
        <v>0</v>
      </c>
      <c r="F6" s="8">
        <v>118268.53</v>
      </c>
      <c r="G6" s="3">
        <v>0</v>
      </c>
      <c r="H6" s="3">
        <v>0</v>
      </c>
      <c r="I6" s="3">
        <v>0</v>
      </c>
      <c r="J6" s="3">
        <v>0</v>
      </c>
      <c r="K6" s="8">
        <f t="shared" si="0"/>
        <v>118268.53</v>
      </c>
      <c r="L6" s="24"/>
      <c r="M6" t="s">
        <v>122</v>
      </c>
    </row>
    <row r="7" spans="1:13">
      <c r="B7" s="9" t="s">
        <v>68</v>
      </c>
      <c r="C7" s="3">
        <v>0</v>
      </c>
      <c r="D7" s="8">
        <v>2581703.4700000002</v>
      </c>
      <c r="E7" s="3">
        <v>0</v>
      </c>
      <c r="F7" s="8">
        <v>4213082.5</v>
      </c>
      <c r="G7" s="3">
        <v>0</v>
      </c>
      <c r="H7" s="3">
        <v>0</v>
      </c>
      <c r="I7" s="3">
        <v>0</v>
      </c>
      <c r="J7" s="3">
        <v>0</v>
      </c>
      <c r="K7" s="8">
        <f t="shared" si="0"/>
        <v>6794785.9700000007</v>
      </c>
      <c r="L7" s="24"/>
      <c r="M7" t="s">
        <v>122</v>
      </c>
    </row>
    <row r="8" spans="1:13">
      <c r="B8" s="9" t="s">
        <v>69</v>
      </c>
      <c r="C8" s="3">
        <v>0</v>
      </c>
      <c r="D8" s="3">
        <v>0</v>
      </c>
      <c r="E8" s="3">
        <v>0</v>
      </c>
      <c r="F8" s="8">
        <v>150355.97</v>
      </c>
      <c r="G8" s="8">
        <v>750897.25</v>
      </c>
      <c r="H8" s="8">
        <v>93907.04</v>
      </c>
      <c r="I8" s="3">
        <v>0</v>
      </c>
      <c r="J8" s="3">
        <v>0</v>
      </c>
      <c r="K8" s="8">
        <f t="shared" si="0"/>
        <v>995160.26</v>
      </c>
      <c r="L8" s="24"/>
      <c r="M8" t="s">
        <v>122</v>
      </c>
    </row>
    <row r="9" spans="1:13">
      <c r="B9" s="9" t="s">
        <v>8</v>
      </c>
      <c r="C9" s="3">
        <v>0</v>
      </c>
      <c r="D9" s="3">
        <v>0</v>
      </c>
      <c r="E9" s="3">
        <v>0</v>
      </c>
      <c r="F9" s="8">
        <v>812229.25</v>
      </c>
      <c r="G9" s="3">
        <v>0</v>
      </c>
      <c r="H9" s="3">
        <v>0</v>
      </c>
      <c r="I9" s="3">
        <v>0</v>
      </c>
      <c r="J9" s="3">
        <v>0</v>
      </c>
      <c r="K9" s="8">
        <f t="shared" si="0"/>
        <v>812229.25</v>
      </c>
      <c r="L9" s="24"/>
      <c r="M9" t="s">
        <v>122</v>
      </c>
    </row>
    <row r="10" spans="1:13">
      <c r="B10" s="9" t="s">
        <v>28</v>
      </c>
      <c r="C10" s="3">
        <v>0</v>
      </c>
      <c r="D10" s="3">
        <v>0</v>
      </c>
      <c r="E10" s="3">
        <v>0</v>
      </c>
      <c r="F10" s="3">
        <v>0</v>
      </c>
      <c r="G10" s="8">
        <v>27964.02</v>
      </c>
      <c r="H10" s="3">
        <v>0</v>
      </c>
      <c r="I10" s="3">
        <v>0</v>
      </c>
      <c r="J10" s="3">
        <v>0</v>
      </c>
      <c r="K10" s="8">
        <f t="shared" si="0"/>
        <v>27964.02</v>
      </c>
      <c r="L10" s="24"/>
      <c r="M10" t="s">
        <v>122</v>
      </c>
    </row>
    <row r="11" spans="1:13">
      <c r="B11" s="9" t="s">
        <v>25</v>
      </c>
      <c r="C11" s="3">
        <v>0</v>
      </c>
      <c r="D11" s="3">
        <v>0</v>
      </c>
      <c r="E11" s="3">
        <v>0</v>
      </c>
      <c r="F11" s="3">
        <v>0</v>
      </c>
      <c r="G11" s="8">
        <v>51436.41</v>
      </c>
      <c r="H11" s="3">
        <v>0</v>
      </c>
      <c r="I11" s="3">
        <v>0</v>
      </c>
      <c r="J11" s="3">
        <v>0</v>
      </c>
      <c r="K11" s="8">
        <f t="shared" si="0"/>
        <v>51436.41</v>
      </c>
      <c r="L11" s="24"/>
      <c r="M11" t="s">
        <v>122</v>
      </c>
    </row>
    <row r="12" spans="1:13">
      <c r="B12" s="9" t="s">
        <v>26</v>
      </c>
      <c r="C12" s="3">
        <v>0</v>
      </c>
      <c r="D12" s="3">
        <v>0</v>
      </c>
      <c r="E12" s="3">
        <v>0</v>
      </c>
      <c r="F12" s="3">
        <v>0</v>
      </c>
      <c r="G12" s="8">
        <v>5458426.7999999998</v>
      </c>
      <c r="H12" s="8">
        <v>4558603.5</v>
      </c>
      <c r="I12" s="3">
        <v>0</v>
      </c>
      <c r="J12" s="3">
        <v>0</v>
      </c>
      <c r="K12" s="8">
        <f t="shared" si="0"/>
        <v>10017030.300000001</v>
      </c>
      <c r="L12" s="24"/>
      <c r="M12" t="s">
        <v>122</v>
      </c>
    </row>
    <row r="13" spans="1:13">
      <c r="B13" s="9" t="s">
        <v>27</v>
      </c>
      <c r="C13" s="3">
        <v>0</v>
      </c>
      <c r="D13" s="3">
        <v>0</v>
      </c>
      <c r="E13" s="3">
        <v>0</v>
      </c>
      <c r="F13" s="3">
        <v>0</v>
      </c>
      <c r="G13" s="8">
        <v>4779737.2699999996</v>
      </c>
      <c r="H13" s="3">
        <v>0</v>
      </c>
      <c r="I13" s="3">
        <v>0</v>
      </c>
      <c r="J13" s="3">
        <v>0</v>
      </c>
      <c r="K13" s="8">
        <f t="shared" si="0"/>
        <v>4779737.2699999996</v>
      </c>
      <c r="L13" s="24"/>
      <c r="M13" t="s">
        <v>122</v>
      </c>
    </row>
    <row r="14" spans="1:13">
      <c r="B14" s="9" t="s">
        <v>71</v>
      </c>
      <c r="C14" s="3">
        <v>0</v>
      </c>
      <c r="D14" s="3">
        <v>0</v>
      </c>
      <c r="E14" s="8">
        <v>0</v>
      </c>
      <c r="F14" s="3">
        <v>0</v>
      </c>
      <c r="G14" s="3">
        <v>0</v>
      </c>
      <c r="H14" s="8">
        <v>301649.7</v>
      </c>
      <c r="I14" s="3">
        <v>0</v>
      </c>
      <c r="J14" s="3">
        <v>0</v>
      </c>
      <c r="K14" s="8">
        <f t="shared" si="0"/>
        <v>301649.7</v>
      </c>
      <c r="L14" s="24"/>
      <c r="M14" t="s">
        <v>122</v>
      </c>
    </row>
    <row r="15" spans="1:13">
      <c r="B15" s="10" t="s">
        <v>72</v>
      </c>
      <c r="C15" s="3">
        <v>0</v>
      </c>
      <c r="D15" s="8">
        <v>4140488.15</v>
      </c>
      <c r="E15" s="8">
        <v>3743558.4000000004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8">
        <f t="shared" si="0"/>
        <v>7884046.5500000007</v>
      </c>
      <c r="L15" s="24"/>
      <c r="M15" t="s">
        <v>122</v>
      </c>
    </row>
    <row r="16" spans="1:13">
      <c r="B16" s="11" t="s">
        <v>52</v>
      </c>
      <c r="C16" s="3">
        <v>0</v>
      </c>
      <c r="D16" s="8">
        <v>18162</v>
      </c>
      <c r="E16" s="8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8">
        <f t="shared" si="0"/>
        <v>18162</v>
      </c>
      <c r="L16" s="24"/>
      <c r="M16" t="s">
        <v>122</v>
      </c>
    </row>
    <row r="17" spans="2:13">
      <c r="B17" s="11" t="s">
        <v>53</v>
      </c>
      <c r="C17" s="3">
        <v>0</v>
      </c>
      <c r="D17" s="8">
        <v>6791.63</v>
      </c>
      <c r="E17" s="8">
        <v>781145.1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8">
        <f t="shared" si="0"/>
        <v>787936.73</v>
      </c>
      <c r="L17" s="24"/>
      <c r="M17" t="s">
        <v>122</v>
      </c>
    </row>
    <row r="18" spans="2:13">
      <c r="B18" s="11" t="s">
        <v>54</v>
      </c>
      <c r="C18" s="3">
        <v>0</v>
      </c>
      <c r="D18" s="8">
        <v>1123030.2</v>
      </c>
      <c r="E18" s="8">
        <v>245838.24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8">
        <f t="shared" si="0"/>
        <v>1368868.44</v>
      </c>
      <c r="L18" s="24"/>
      <c r="M18" t="s">
        <v>122</v>
      </c>
    </row>
    <row r="19" spans="2:13">
      <c r="B19" s="11" t="s">
        <v>55</v>
      </c>
      <c r="C19" s="3">
        <v>0</v>
      </c>
      <c r="D19" s="8">
        <v>342743.11</v>
      </c>
      <c r="E19" s="8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8">
        <f t="shared" si="0"/>
        <v>342743.11</v>
      </c>
      <c r="L19" s="24"/>
      <c r="M19" t="s">
        <v>122</v>
      </c>
    </row>
    <row r="20" spans="2:13">
      <c r="B20" s="11" t="s">
        <v>56</v>
      </c>
      <c r="C20" s="3">
        <v>0</v>
      </c>
      <c r="D20" s="8">
        <v>1369702.39</v>
      </c>
      <c r="E20" s="8">
        <v>793912.06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8">
        <f t="shared" si="0"/>
        <v>2163614.4500000002</v>
      </c>
      <c r="L20" s="24"/>
      <c r="M20" t="s">
        <v>122</v>
      </c>
    </row>
    <row r="21" spans="2:13">
      <c r="B21" s="11" t="s">
        <v>57</v>
      </c>
      <c r="C21" s="3">
        <v>0</v>
      </c>
      <c r="D21" s="8">
        <v>9786.93</v>
      </c>
      <c r="E21" s="8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8">
        <f t="shared" si="0"/>
        <v>9786.93</v>
      </c>
      <c r="L21" s="24"/>
      <c r="M21" t="s">
        <v>122</v>
      </c>
    </row>
    <row r="22" spans="2:13">
      <c r="B22" s="10" t="s">
        <v>58</v>
      </c>
      <c r="C22" s="3">
        <v>0</v>
      </c>
      <c r="D22" s="8">
        <v>725120.3</v>
      </c>
      <c r="E22" s="8">
        <v>598692.30000000005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8">
        <f t="shared" si="0"/>
        <v>1323812.6000000001</v>
      </c>
      <c r="L22" s="24"/>
      <c r="M22" t="s">
        <v>122</v>
      </c>
    </row>
    <row r="23" spans="2:13">
      <c r="B23" s="10" t="s">
        <v>59</v>
      </c>
      <c r="C23" s="3">
        <v>0</v>
      </c>
      <c r="D23" s="8">
        <v>366601.55000000005</v>
      </c>
      <c r="E23" s="8">
        <v>185462.8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8">
        <f t="shared" si="0"/>
        <v>552064.35000000009</v>
      </c>
      <c r="L23" s="24"/>
      <c r="M23" t="s">
        <v>122</v>
      </c>
    </row>
    <row r="24" spans="2:13">
      <c r="B24" s="11" t="s">
        <v>60</v>
      </c>
      <c r="C24" s="3">
        <v>0</v>
      </c>
      <c r="D24" s="8">
        <v>480003.04000000004</v>
      </c>
      <c r="E24" s="8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8">
        <f t="shared" si="0"/>
        <v>480003.04000000004</v>
      </c>
      <c r="L24" s="24"/>
      <c r="M24" t="s">
        <v>122</v>
      </c>
    </row>
    <row r="25" spans="2:13">
      <c r="B25" s="11" t="s">
        <v>61</v>
      </c>
      <c r="C25" s="3">
        <v>0</v>
      </c>
      <c r="D25" s="8">
        <v>19500</v>
      </c>
      <c r="E25" s="8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8">
        <f t="shared" si="0"/>
        <v>19500</v>
      </c>
      <c r="L25" s="24"/>
      <c r="M25" t="s">
        <v>122</v>
      </c>
    </row>
    <row r="26" spans="2:13">
      <c r="B26" s="11" t="s">
        <v>62</v>
      </c>
      <c r="C26" s="3">
        <v>0</v>
      </c>
      <c r="D26" s="8">
        <v>5101.42</v>
      </c>
      <c r="E26" s="8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8">
        <f t="shared" si="0"/>
        <v>5101.42</v>
      </c>
      <c r="L26" s="24"/>
      <c r="M26" t="s">
        <v>122</v>
      </c>
    </row>
    <row r="27" spans="2:13">
      <c r="B27" s="11" t="s">
        <v>63</v>
      </c>
      <c r="C27" s="3">
        <v>0</v>
      </c>
      <c r="D27" s="8">
        <v>848589.06</v>
      </c>
      <c r="E27" s="8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8">
        <f t="shared" si="0"/>
        <v>848589.06</v>
      </c>
      <c r="L27" s="24"/>
      <c r="M27" t="s">
        <v>122</v>
      </c>
    </row>
    <row r="28" spans="2:13">
      <c r="B28" s="11" t="s">
        <v>64</v>
      </c>
      <c r="C28" s="3">
        <v>0</v>
      </c>
      <c r="D28" s="8">
        <v>1119725.1800000002</v>
      </c>
      <c r="E28" s="8">
        <v>1272943.5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8">
        <f t="shared" si="0"/>
        <v>2392668.6800000002</v>
      </c>
      <c r="L28" s="24"/>
      <c r="M28" t="s">
        <v>122</v>
      </c>
    </row>
    <row r="29" spans="2:13">
      <c r="B29" s="19" t="s">
        <v>93</v>
      </c>
      <c r="C29" s="3">
        <v>0</v>
      </c>
      <c r="D29" s="3">
        <v>0</v>
      </c>
      <c r="E29" s="8">
        <v>4136176.8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8">
        <f t="shared" si="0"/>
        <v>4136176.8</v>
      </c>
      <c r="L29" s="24"/>
      <c r="M29" t="s">
        <v>122</v>
      </c>
    </row>
    <row r="30" spans="2:13">
      <c r="B30" s="19" t="s">
        <v>77</v>
      </c>
      <c r="C30" s="3">
        <v>0</v>
      </c>
      <c r="D30" s="3">
        <v>0</v>
      </c>
      <c r="E30" s="8">
        <v>26450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8">
        <f t="shared" si="0"/>
        <v>26450</v>
      </c>
      <c r="L30" s="24"/>
      <c r="M30" t="s">
        <v>122</v>
      </c>
    </row>
    <row r="31" spans="2:13">
      <c r="B31" s="19" t="s">
        <v>94</v>
      </c>
      <c r="C31" s="3">
        <v>0</v>
      </c>
      <c r="D31" s="3">
        <v>0</v>
      </c>
      <c r="E31" s="8">
        <v>69050.100000000006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8">
        <f t="shared" si="0"/>
        <v>69050.100000000006</v>
      </c>
      <c r="L31" s="24"/>
      <c r="M31" t="s">
        <v>122</v>
      </c>
    </row>
    <row r="32" spans="2:13">
      <c r="B32" s="19" t="s">
        <v>115</v>
      </c>
      <c r="C32" s="3">
        <v>0</v>
      </c>
      <c r="D32" s="3">
        <v>0</v>
      </c>
      <c r="E32" s="8">
        <v>354692.02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8">
        <f t="shared" si="0"/>
        <v>354692.02</v>
      </c>
      <c r="L32" s="24"/>
      <c r="M32" t="s">
        <v>122</v>
      </c>
    </row>
    <row r="33" spans="2:13">
      <c r="B33" s="19" t="s">
        <v>95</v>
      </c>
      <c r="C33" s="3">
        <v>0</v>
      </c>
      <c r="D33" s="3">
        <v>0</v>
      </c>
      <c r="E33" s="8">
        <v>1748853.8900000001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8">
        <f t="shared" si="0"/>
        <v>1748853.8900000001</v>
      </c>
      <c r="L33" s="24"/>
      <c r="M33" t="s">
        <v>122</v>
      </c>
    </row>
    <row r="34" spans="2:13">
      <c r="B34" s="19" t="s">
        <v>96</v>
      </c>
      <c r="C34" s="3">
        <v>0</v>
      </c>
      <c r="D34" s="3">
        <v>0</v>
      </c>
      <c r="E34" s="8">
        <v>4681992.26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8">
        <f t="shared" si="0"/>
        <v>4681992.26</v>
      </c>
      <c r="L34" s="24"/>
      <c r="M34" t="s">
        <v>122</v>
      </c>
    </row>
    <row r="35" spans="2:13">
      <c r="B35" s="19" t="s">
        <v>85</v>
      </c>
      <c r="C35" s="3">
        <v>0</v>
      </c>
      <c r="D35" s="3">
        <v>0</v>
      </c>
      <c r="E35" s="8">
        <v>488405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8">
        <f t="shared" si="0"/>
        <v>488405</v>
      </c>
      <c r="L35" s="24"/>
      <c r="M35" t="s">
        <v>122</v>
      </c>
    </row>
    <row r="36" spans="2:13">
      <c r="C36" s="22">
        <f t="shared" ref="C36:J36" si="1">SUM(C4:C35)</f>
        <v>0</v>
      </c>
      <c r="D36" s="22">
        <f t="shared" si="1"/>
        <v>13157048.430000003</v>
      </c>
      <c r="E36" s="22">
        <f t="shared" si="1"/>
        <v>19127172.469999999</v>
      </c>
      <c r="F36" s="22">
        <f t="shared" si="1"/>
        <v>6445858.9699999997</v>
      </c>
      <c r="G36" s="22">
        <f t="shared" si="1"/>
        <v>12104595.649999999</v>
      </c>
      <c r="H36" s="22">
        <f t="shared" si="1"/>
        <v>4954160.24</v>
      </c>
      <c r="I36" s="22">
        <f t="shared" si="1"/>
        <v>0</v>
      </c>
      <c r="J36" s="22">
        <f t="shared" si="1"/>
        <v>0</v>
      </c>
      <c r="K36" s="22">
        <f>SUM(K4:K35)</f>
        <v>55788835.759999998</v>
      </c>
    </row>
  </sheetData>
  <mergeCells count="1">
    <mergeCell ref="L4:L35"/>
  </mergeCells>
  <conditionalFormatting sqref="B1:B1048576">
    <cfRule type="duplicateValues" dxfId="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4"/>
  <sheetViews>
    <sheetView topLeftCell="A52" workbookViewId="0">
      <selection activeCell="B3" sqref="B3"/>
    </sheetView>
  </sheetViews>
  <sheetFormatPr defaultRowHeight="15"/>
  <cols>
    <col min="1" max="1" width="14.140625" bestFit="1" customWidth="1"/>
    <col min="2" max="2" width="21.7109375" style="14" bestFit="1" customWidth="1"/>
    <col min="3" max="3" width="12.7109375" bestFit="1" customWidth="1"/>
    <col min="4" max="5" width="14.140625" bestFit="1" customWidth="1"/>
    <col min="6" max="6" width="14.140625" style="3" bestFit="1" customWidth="1"/>
    <col min="7" max="8" width="14.140625" bestFit="1" customWidth="1"/>
    <col min="9" max="10" width="9.7109375" bestFit="1" customWidth="1"/>
    <col min="11" max="11" width="15.140625" bestFit="1" customWidth="1"/>
    <col min="12" max="12" width="20.140625" bestFit="1" customWidth="1"/>
    <col min="13" max="13" width="18.28515625" bestFit="1" customWidth="1"/>
  </cols>
  <sheetData>
    <row r="3" spans="1:13" s="1" customFormat="1">
      <c r="A3" s="2" t="s">
        <v>2</v>
      </c>
      <c r="B3" s="12" t="s">
        <v>5</v>
      </c>
      <c r="C3" s="2" t="s">
        <v>9</v>
      </c>
      <c r="D3" s="2" t="s">
        <v>24</v>
      </c>
      <c r="E3" s="2" t="s">
        <v>10</v>
      </c>
      <c r="F3" s="4" t="s">
        <v>11</v>
      </c>
      <c r="G3" s="2" t="s">
        <v>12</v>
      </c>
      <c r="H3" s="2" t="s">
        <v>13</v>
      </c>
      <c r="I3" s="2" t="s">
        <v>14</v>
      </c>
      <c r="J3" s="2" t="s">
        <v>0</v>
      </c>
      <c r="K3" s="2" t="s">
        <v>119</v>
      </c>
      <c r="L3" s="2" t="s">
        <v>3</v>
      </c>
      <c r="M3" s="2" t="s">
        <v>4</v>
      </c>
    </row>
    <row r="4" spans="1:13">
      <c r="A4" t="s">
        <v>15</v>
      </c>
      <c r="B4" s="13" t="s">
        <v>73</v>
      </c>
      <c r="C4" s="8">
        <v>0</v>
      </c>
      <c r="D4" s="8">
        <v>0</v>
      </c>
      <c r="E4" s="8">
        <v>0</v>
      </c>
      <c r="F4" s="8">
        <v>600999.99</v>
      </c>
      <c r="G4" s="8">
        <v>0</v>
      </c>
      <c r="H4" s="8">
        <v>0</v>
      </c>
      <c r="I4" s="8">
        <v>0</v>
      </c>
      <c r="J4" s="8">
        <v>0</v>
      </c>
      <c r="K4" s="8">
        <f>+SUM(C4:J4)</f>
        <v>600999.99</v>
      </c>
      <c r="L4" s="25">
        <v>135641248.01000002</v>
      </c>
      <c r="M4" t="s">
        <v>122</v>
      </c>
    </row>
    <row r="5" spans="1:13">
      <c r="B5" s="13" t="s">
        <v>74</v>
      </c>
      <c r="C5" s="8">
        <v>0</v>
      </c>
      <c r="D5" s="8">
        <v>0</v>
      </c>
      <c r="E5" s="8">
        <v>0</v>
      </c>
      <c r="F5" s="8">
        <v>80000.009999999995</v>
      </c>
      <c r="G5" s="8">
        <v>0</v>
      </c>
      <c r="H5" s="8">
        <v>0</v>
      </c>
      <c r="I5" s="8">
        <v>0</v>
      </c>
      <c r="J5" s="8">
        <v>0</v>
      </c>
      <c r="K5" s="8">
        <f t="shared" ref="K5:K63" si="0">+SUM(C5:J5)</f>
        <v>80000.009999999995</v>
      </c>
      <c r="L5" s="26"/>
      <c r="M5" t="s">
        <v>122</v>
      </c>
    </row>
    <row r="6" spans="1:13">
      <c r="B6" s="13" t="s">
        <v>65</v>
      </c>
      <c r="C6" s="8">
        <v>0</v>
      </c>
      <c r="D6" s="8">
        <v>0</v>
      </c>
      <c r="E6" s="8">
        <v>0</v>
      </c>
      <c r="F6" s="8">
        <v>489823.92</v>
      </c>
      <c r="G6" s="8">
        <v>0</v>
      </c>
      <c r="H6" s="8">
        <v>0</v>
      </c>
      <c r="I6" s="8">
        <v>0</v>
      </c>
      <c r="J6" s="8">
        <v>0</v>
      </c>
      <c r="K6" s="8">
        <f t="shared" si="0"/>
        <v>489823.92</v>
      </c>
      <c r="L6" s="26"/>
      <c r="M6" t="s">
        <v>122</v>
      </c>
    </row>
    <row r="7" spans="1:13">
      <c r="B7" s="13" t="s">
        <v>66</v>
      </c>
      <c r="C7" s="8">
        <v>0</v>
      </c>
      <c r="D7" s="8">
        <v>0</v>
      </c>
      <c r="E7" s="8">
        <v>0</v>
      </c>
      <c r="F7" s="8">
        <v>135326.10999999999</v>
      </c>
      <c r="G7" s="8">
        <v>1036133.9</v>
      </c>
      <c r="H7" s="8">
        <v>457099.9</v>
      </c>
      <c r="I7" s="8">
        <v>0</v>
      </c>
      <c r="J7" s="8">
        <v>0</v>
      </c>
      <c r="K7" s="8">
        <f t="shared" si="0"/>
        <v>1628559.9100000001</v>
      </c>
      <c r="L7" s="26"/>
      <c r="M7" t="s">
        <v>122</v>
      </c>
    </row>
    <row r="8" spans="1:13">
      <c r="B8" s="13" t="s">
        <v>75</v>
      </c>
      <c r="C8" s="8">
        <v>0</v>
      </c>
      <c r="D8" s="8">
        <v>0</v>
      </c>
      <c r="E8" s="8">
        <v>0</v>
      </c>
      <c r="F8" s="8">
        <v>598536.65</v>
      </c>
      <c r="G8" s="8">
        <v>0</v>
      </c>
      <c r="H8" s="8">
        <v>0</v>
      </c>
      <c r="I8" s="8">
        <v>0</v>
      </c>
      <c r="J8" s="8">
        <v>0</v>
      </c>
      <c r="K8" s="8">
        <f t="shared" si="0"/>
        <v>598536.65</v>
      </c>
      <c r="L8" s="26"/>
      <c r="M8" t="s">
        <v>122</v>
      </c>
    </row>
    <row r="9" spans="1:13">
      <c r="B9" s="13" t="s">
        <v>76</v>
      </c>
      <c r="C9" s="8">
        <v>0</v>
      </c>
      <c r="D9" s="8">
        <v>0</v>
      </c>
      <c r="E9" s="8">
        <v>0</v>
      </c>
      <c r="F9" s="8">
        <v>38820.32</v>
      </c>
      <c r="G9" s="8">
        <v>0</v>
      </c>
      <c r="H9" s="8">
        <v>0</v>
      </c>
      <c r="I9" s="8">
        <v>0</v>
      </c>
      <c r="J9" s="8">
        <v>0</v>
      </c>
      <c r="K9" s="8">
        <f t="shared" si="0"/>
        <v>38820.32</v>
      </c>
      <c r="L9" s="26"/>
      <c r="M9" t="s">
        <v>122</v>
      </c>
    </row>
    <row r="10" spans="1:13">
      <c r="B10" s="13" t="s">
        <v>77</v>
      </c>
      <c r="C10" s="8">
        <v>0</v>
      </c>
      <c r="D10" s="8">
        <v>1045781.3</v>
      </c>
      <c r="E10" s="3">
        <v>27692</v>
      </c>
      <c r="F10" s="8">
        <v>158721.22</v>
      </c>
      <c r="G10" s="8">
        <v>0</v>
      </c>
      <c r="H10" s="8">
        <v>0</v>
      </c>
      <c r="I10" s="8">
        <v>0</v>
      </c>
      <c r="J10" s="8">
        <v>0</v>
      </c>
      <c r="K10" s="8">
        <f t="shared" si="0"/>
        <v>1232194.52</v>
      </c>
      <c r="L10" s="26"/>
      <c r="M10" t="s">
        <v>122</v>
      </c>
    </row>
    <row r="11" spans="1:13">
      <c r="B11" s="13" t="s">
        <v>78</v>
      </c>
      <c r="C11" s="8">
        <v>0</v>
      </c>
      <c r="D11" s="8">
        <v>0</v>
      </c>
      <c r="E11" s="8">
        <v>0</v>
      </c>
      <c r="F11" s="8">
        <v>69204.08</v>
      </c>
      <c r="G11" s="8">
        <v>0</v>
      </c>
      <c r="H11" s="8">
        <v>0</v>
      </c>
      <c r="I11" s="8">
        <v>0</v>
      </c>
      <c r="J11" s="8">
        <v>0</v>
      </c>
      <c r="K11" s="8">
        <f t="shared" si="0"/>
        <v>69204.08</v>
      </c>
      <c r="L11" s="26"/>
      <c r="M11" t="s">
        <v>122</v>
      </c>
    </row>
    <row r="12" spans="1:13">
      <c r="B12" s="13" t="s">
        <v>79</v>
      </c>
      <c r="C12" s="8">
        <v>0</v>
      </c>
      <c r="D12" s="8">
        <v>0</v>
      </c>
      <c r="E12" s="8">
        <v>0</v>
      </c>
      <c r="F12" s="8">
        <v>939752.37</v>
      </c>
      <c r="G12" s="8">
        <v>0</v>
      </c>
      <c r="H12" s="8">
        <v>0</v>
      </c>
      <c r="I12" s="8">
        <v>0</v>
      </c>
      <c r="J12" s="8">
        <v>0</v>
      </c>
      <c r="K12" s="8">
        <f t="shared" si="0"/>
        <v>939752.37</v>
      </c>
      <c r="L12" s="26"/>
      <c r="M12" t="s">
        <v>122</v>
      </c>
    </row>
    <row r="13" spans="1:13">
      <c r="B13" s="13" t="s">
        <v>80</v>
      </c>
      <c r="C13" s="8">
        <v>0</v>
      </c>
      <c r="D13" s="8">
        <v>0</v>
      </c>
      <c r="E13" s="8">
        <v>0</v>
      </c>
      <c r="F13" s="8">
        <v>1401575.44</v>
      </c>
      <c r="G13" s="8">
        <v>0</v>
      </c>
      <c r="H13" s="8">
        <v>0</v>
      </c>
      <c r="I13" s="8">
        <v>0</v>
      </c>
      <c r="J13" s="8">
        <v>0</v>
      </c>
      <c r="K13" s="8">
        <f t="shared" si="0"/>
        <v>1401575.44</v>
      </c>
      <c r="L13" s="26"/>
      <c r="M13" t="s">
        <v>122</v>
      </c>
    </row>
    <row r="14" spans="1:13">
      <c r="B14" s="13" t="s">
        <v>81</v>
      </c>
      <c r="C14" s="8">
        <v>0</v>
      </c>
      <c r="D14" s="8">
        <v>0</v>
      </c>
      <c r="E14" s="8">
        <v>0</v>
      </c>
      <c r="F14" s="8">
        <v>991851.12</v>
      </c>
      <c r="G14" s="8">
        <v>0</v>
      </c>
      <c r="H14" s="8">
        <v>0</v>
      </c>
      <c r="I14" s="8">
        <v>0</v>
      </c>
      <c r="J14" s="8">
        <v>0</v>
      </c>
      <c r="K14" s="8">
        <f t="shared" si="0"/>
        <v>991851.12</v>
      </c>
      <c r="L14" s="26"/>
      <c r="M14" t="s">
        <v>122</v>
      </c>
    </row>
    <row r="15" spans="1:13">
      <c r="B15" s="13" t="s">
        <v>82</v>
      </c>
      <c r="C15" s="8">
        <v>0</v>
      </c>
      <c r="D15" s="8">
        <v>0</v>
      </c>
      <c r="E15" s="8">
        <v>0</v>
      </c>
      <c r="F15" s="8">
        <v>4583097.8499999996</v>
      </c>
      <c r="G15" s="8">
        <v>0</v>
      </c>
      <c r="H15" s="8">
        <v>0</v>
      </c>
      <c r="I15" s="8">
        <v>0</v>
      </c>
      <c r="J15" s="8">
        <v>0</v>
      </c>
      <c r="K15" s="8">
        <f t="shared" si="0"/>
        <v>4583097.8499999996</v>
      </c>
      <c r="L15" s="26"/>
      <c r="M15" t="s">
        <v>122</v>
      </c>
    </row>
    <row r="16" spans="1:13">
      <c r="B16" s="13" t="s">
        <v>83</v>
      </c>
      <c r="C16" s="8">
        <v>0</v>
      </c>
      <c r="D16" s="8">
        <v>0</v>
      </c>
      <c r="E16" s="3">
        <v>1200000.01</v>
      </c>
      <c r="F16" s="8">
        <v>192301.06</v>
      </c>
      <c r="G16" s="8">
        <v>0</v>
      </c>
      <c r="H16" s="8">
        <v>0</v>
      </c>
      <c r="I16" s="8">
        <v>0</v>
      </c>
      <c r="J16" s="8">
        <v>0</v>
      </c>
      <c r="K16" s="8">
        <f t="shared" si="0"/>
        <v>1392301.07</v>
      </c>
      <c r="L16" s="26"/>
      <c r="M16" t="s">
        <v>122</v>
      </c>
    </row>
    <row r="17" spans="2:13">
      <c r="B17" s="13" t="s">
        <v>68</v>
      </c>
      <c r="C17" s="8">
        <v>0</v>
      </c>
      <c r="D17" s="8">
        <v>0</v>
      </c>
      <c r="E17" s="8">
        <v>0</v>
      </c>
      <c r="F17" s="8">
        <v>4701757.22</v>
      </c>
      <c r="G17" s="8">
        <v>0</v>
      </c>
      <c r="H17" s="8">
        <v>496797.18</v>
      </c>
      <c r="I17" s="8">
        <v>0</v>
      </c>
      <c r="J17" s="8">
        <v>0</v>
      </c>
      <c r="K17" s="8">
        <f t="shared" si="0"/>
        <v>5198554.3999999994</v>
      </c>
      <c r="L17" s="26"/>
      <c r="M17" t="s">
        <v>122</v>
      </c>
    </row>
    <row r="18" spans="2:13">
      <c r="B18" s="13" t="s">
        <v>69</v>
      </c>
      <c r="C18" s="8">
        <v>0</v>
      </c>
      <c r="D18" s="8">
        <v>0</v>
      </c>
      <c r="E18" s="8">
        <v>0</v>
      </c>
      <c r="F18" s="8">
        <v>897126.59</v>
      </c>
      <c r="G18" s="8">
        <v>750897.25</v>
      </c>
      <c r="H18" s="8">
        <v>108037.56</v>
      </c>
      <c r="I18" s="8">
        <v>0</v>
      </c>
      <c r="J18" s="8">
        <v>0</v>
      </c>
      <c r="K18" s="8">
        <f t="shared" si="0"/>
        <v>1756061.4</v>
      </c>
      <c r="L18" s="26"/>
      <c r="M18" t="s">
        <v>122</v>
      </c>
    </row>
    <row r="19" spans="2:13">
      <c r="B19" s="13" t="s">
        <v>84</v>
      </c>
      <c r="C19" s="8">
        <v>0</v>
      </c>
      <c r="D19" s="8">
        <v>0</v>
      </c>
      <c r="E19" s="8">
        <v>0</v>
      </c>
      <c r="F19" s="8">
        <v>99966.79</v>
      </c>
      <c r="G19" s="8">
        <v>0</v>
      </c>
      <c r="H19" s="8">
        <v>0</v>
      </c>
      <c r="I19" s="8">
        <v>0</v>
      </c>
      <c r="J19" s="8">
        <v>0</v>
      </c>
      <c r="K19" s="8">
        <f t="shared" si="0"/>
        <v>99966.79</v>
      </c>
      <c r="L19" s="26"/>
      <c r="M19" t="s">
        <v>122</v>
      </c>
    </row>
    <row r="20" spans="2:13">
      <c r="B20" s="13" t="s">
        <v>85</v>
      </c>
      <c r="C20" s="8">
        <v>0</v>
      </c>
      <c r="D20" s="8">
        <v>1237295.3599999999</v>
      </c>
      <c r="E20" s="3">
        <v>911790.25</v>
      </c>
      <c r="F20" s="8">
        <v>150000</v>
      </c>
      <c r="G20" s="8">
        <v>0</v>
      </c>
      <c r="H20" s="8">
        <v>0</v>
      </c>
      <c r="I20" s="8">
        <v>0</v>
      </c>
      <c r="J20" s="8">
        <v>0</v>
      </c>
      <c r="K20" s="8">
        <f t="shared" si="0"/>
        <v>2299085.61</v>
      </c>
      <c r="L20" s="26"/>
      <c r="M20" t="s">
        <v>122</v>
      </c>
    </row>
    <row r="21" spans="2:13">
      <c r="B21" s="14" t="s">
        <v>25</v>
      </c>
      <c r="C21" s="8">
        <v>0</v>
      </c>
      <c r="D21" s="8">
        <v>0</v>
      </c>
      <c r="E21" s="8">
        <v>0</v>
      </c>
      <c r="F21" s="8">
        <v>0</v>
      </c>
      <c r="G21" s="8">
        <v>51436.41</v>
      </c>
      <c r="H21" s="8">
        <v>495330</v>
      </c>
      <c r="I21" s="8">
        <v>0</v>
      </c>
      <c r="J21" s="8">
        <v>0</v>
      </c>
      <c r="K21" s="8">
        <f t="shared" si="0"/>
        <v>546766.41</v>
      </c>
      <c r="L21" s="26"/>
      <c r="M21" t="s">
        <v>122</v>
      </c>
    </row>
    <row r="22" spans="2:13">
      <c r="B22" s="14" t="s">
        <v>26</v>
      </c>
      <c r="C22" s="8">
        <v>0</v>
      </c>
      <c r="D22" s="8">
        <v>0</v>
      </c>
      <c r="E22" s="8">
        <v>0</v>
      </c>
      <c r="F22" s="8">
        <v>0</v>
      </c>
      <c r="G22" s="8">
        <v>5458426.7999999998</v>
      </c>
      <c r="H22" s="8">
        <v>8723251.6600000001</v>
      </c>
      <c r="I22" s="8">
        <v>0</v>
      </c>
      <c r="J22" s="8">
        <v>0</v>
      </c>
      <c r="K22" s="8">
        <f t="shared" si="0"/>
        <v>14181678.460000001</v>
      </c>
      <c r="L22" s="26"/>
      <c r="M22" t="s">
        <v>122</v>
      </c>
    </row>
    <row r="23" spans="2:13">
      <c r="B23" s="14" t="s">
        <v>27</v>
      </c>
      <c r="C23" s="8">
        <v>0</v>
      </c>
      <c r="D23" s="8">
        <v>0</v>
      </c>
      <c r="E23" s="8">
        <v>0</v>
      </c>
      <c r="F23" s="8">
        <v>0</v>
      </c>
      <c r="G23" s="8">
        <v>4779737.2699999996</v>
      </c>
      <c r="H23" s="8">
        <v>115293.9</v>
      </c>
      <c r="I23" s="8">
        <v>0</v>
      </c>
      <c r="J23" s="8">
        <v>0</v>
      </c>
      <c r="K23" s="8">
        <f t="shared" si="0"/>
        <v>4895031.17</v>
      </c>
      <c r="L23" s="26"/>
      <c r="M23" t="s">
        <v>122</v>
      </c>
    </row>
    <row r="24" spans="2:13">
      <c r="B24" s="14" t="s">
        <v>28</v>
      </c>
      <c r="C24" s="8">
        <v>0</v>
      </c>
      <c r="D24" s="8">
        <v>0</v>
      </c>
      <c r="E24" s="8">
        <v>0</v>
      </c>
      <c r="F24" s="8">
        <v>0</v>
      </c>
      <c r="G24" s="8">
        <v>27964.02</v>
      </c>
      <c r="H24" s="8"/>
      <c r="I24" s="8">
        <v>0</v>
      </c>
      <c r="J24" s="8">
        <v>0</v>
      </c>
      <c r="K24" s="8">
        <f t="shared" si="0"/>
        <v>27964.02</v>
      </c>
      <c r="L24" s="26"/>
      <c r="M24" t="s">
        <v>122</v>
      </c>
    </row>
    <row r="25" spans="2:13">
      <c r="B25" s="13" t="s">
        <v>71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119130</v>
      </c>
      <c r="I25" s="8">
        <v>0</v>
      </c>
      <c r="J25" s="8">
        <v>0</v>
      </c>
      <c r="K25" s="8">
        <f t="shared" si="0"/>
        <v>119130</v>
      </c>
      <c r="L25" s="26"/>
      <c r="M25" t="s">
        <v>122</v>
      </c>
    </row>
    <row r="26" spans="2:13">
      <c r="B26" s="13" t="s">
        <v>86</v>
      </c>
      <c r="C26" s="8">
        <v>0</v>
      </c>
      <c r="D26" s="8">
        <v>0</v>
      </c>
      <c r="E26" s="3">
        <v>1399640.3099999998</v>
      </c>
      <c r="F26" s="8">
        <v>0</v>
      </c>
      <c r="G26" s="8">
        <v>0</v>
      </c>
      <c r="H26" s="8">
        <v>319000.5</v>
      </c>
      <c r="I26" s="8">
        <v>0</v>
      </c>
      <c r="J26" s="8">
        <v>0</v>
      </c>
      <c r="K26" s="8">
        <f t="shared" si="0"/>
        <v>1718640.8099999998</v>
      </c>
      <c r="L26" s="26"/>
      <c r="M26" t="s">
        <v>122</v>
      </c>
    </row>
    <row r="27" spans="2:13">
      <c r="B27" s="13" t="s">
        <v>87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285000</v>
      </c>
      <c r="I27" s="8">
        <v>0</v>
      </c>
      <c r="J27" s="8">
        <v>0</v>
      </c>
      <c r="K27" s="8">
        <f t="shared" si="0"/>
        <v>285000</v>
      </c>
      <c r="L27" s="26"/>
      <c r="M27" t="s">
        <v>122</v>
      </c>
    </row>
    <row r="28" spans="2:13">
      <c r="B28" s="13" t="s">
        <v>88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3685107.8</v>
      </c>
      <c r="I28" s="8">
        <v>0</v>
      </c>
      <c r="J28" s="8">
        <v>0</v>
      </c>
      <c r="K28" s="8">
        <f t="shared" si="0"/>
        <v>3685107.8</v>
      </c>
      <c r="L28" s="26"/>
      <c r="M28" t="s">
        <v>122</v>
      </c>
    </row>
    <row r="29" spans="2:13">
      <c r="B29" s="13" t="s">
        <v>89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195677.3</v>
      </c>
      <c r="I29" s="8">
        <v>0</v>
      </c>
      <c r="J29" s="8">
        <v>0</v>
      </c>
      <c r="K29" s="8">
        <f t="shared" si="0"/>
        <v>195677.3</v>
      </c>
      <c r="L29" s="26"/>
      <c r="M29" t="s">
        <v>122</v>
      </c>
    </row>
    <row r="30" spans="2:13">
      <c r="B30" s="13" t="s">
        <v>90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2704132.44</v>
      </c>
      <c r="I30" s="8">
        <v>0</v>
      </c>
      <c r="J30" s="8">
        <v>0</v>
      </c>
      <c r="K30" s="8">
        <f t="shared" si="0"/>
        <v>2704132.44</v>
      </c>
      <c r="L30" s="26"/>
      <c r="M30" t="s">
        <v>122</v>
      </c>
    </row>
    <row r="31" spans="2:13">
      <c r="B31" s="13" t="s">
        <v>70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184814.52</v>
      </c>
      <c r="I31" s="8">
        <v>0</v>
      </c>
      <c r="J31" s="8">
        <v>0</v>
      </c>
      <c r="K31" s="8">
        <f t="shared" si="0"/>
        <v>184814.52</v>
      </c>
      <c r="L31" s="26"/>
      <c r="M31" t="s">
        <v>122</v>
      </c>
    </row>
    <row r="32" spans="2:13">
      <c r="B32" s="13" t="s">
        <v>67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14305.86</v>
      </c>
      <c r="I32" s="8">
        <v>0</v>
      </c>
      <c r="J32" s="8">
        <v>0</v>
      </c>
      <c r="K32" s="8">
        <f t="shared" si="0"/>
        <v>14305.86</v>
      </c>
      <c r="L32" s="26"/>
      <c r="M32" t="s">
        <v>122</v>
      </c>
    </row>
    <row r="33" spans="2:13">
      <c r="B33" s="13" t="s">
        <v>91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70668.600000000006</v>
      </c>
      <c r="I33" s="8">
        <v>0</v>
      </c>
      <c r="J33" s="8">
        <v>0</v>
      </c>
      <c r="K33" s="8">
        <f t="shared" si="0"/>
        <v>70668.600000000006</v>
      </c>
      <c r="L33" s="26"/>
      <c r="M33" t="s">
        <v>122</v>
      </c>
    </row>
    <row r="34" spans="2:13">
      <c r="B34" s="13" t="s">
        <v>92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304009.31</v>
      </c>
      <c r="I34" s="8">
        <v>0</v>
      </c>
      <c r="J34" s="8">
        <v>0</v>
      </c>
      <c r="K34" s="8">
        <f t="shared" si="0"/>
        <v>304009.31</v>
      </c>
      <c r="L34" s="26"/>
      <c r="M34" t="s">
        <v>122</v>
      </c>
    </row>
    <row r="35" spans="2:13">
      <c r="B35" s="13" t="s">
        <v>97</v>
      </c>
      <c r="C35" s="8">
        <v>0</v>
      </c>
      <c r="D35" s="8">
        <v>13974556.100000001</v>
      </c>
      <c r="E35" s="8">
        <v>5405000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f t="shared" si="0"/>
        <v>19379556.100000001</v>
      </c>
      <c r="L35" s="26"/>
      <c r="M35" t="s">
        <v>122</v>
      </c>
    </row>
    <row r="36" spans="2:13">
      <c r="B36" s="13" t="s">
        <v>98</v>
      </c>
      <c r="C36" s="8">
        <v>0</v>
      </c>
      <c r="D36" s="8">
        <v>149999.98000000001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f t="shared" si="0"/>
        <v>149999.98000000001</v>
      </c>
      <c r="L36" s="26"/>
      <c r="M36" t="s">
        <v>122</v>
      </c>
    </row>
    <row r="37" spans="2:13">
      <c r="B37" s="13" t="s">
        <v>99</v>
      </c>
      <c r="C37" s="8">
        <v>0</v>
      </c>
      <c r="D37" s="8">
        <v>981456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t="shared" si="0"/>
        <v>981456</v>
      </c>
      <c r="L37" s="26"/>
      <c r="M37" t="s">
        <v>122</v>
      </c>
    </row>
    <row r="38" spans="2:13">
      <c r="B38" s="13" t="s">
        <v>100</v>
      </c>
      <c r="C38" s="8">
        <v>0</v>
      </c>
      <c r="D38" s="8">
        <v>1555256.06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f t="shared" si="0"/>
        <v>1555256.06</v>
      </c>
      <c r="L38" s="26"/>
      <c r="M38" t="s">
        <v>122</v>
      </c>
    </row>
    <row r="39" spans="2:13">
      <c r="B39" s="13" t="s">
        <v>101</v>
      </c>
      <c r="C39" s="8">
        <v>0</v>
      </c>
      <c r="D39" s="8">
        <v>340204.04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f t="shared" si="0"/>
        <v>340204.04</v>
      </c>
      <c r="L39" s="26"/>
      <c r="M39" t="s">
        <v>122</v>
      </c>
    </row>
    <row r="40" spans="2:13">
      <c r="B40" s="13" t="s">
        <v>102</v>
      </c>
      <c r="C40" s="8">
        <v>0</v>
      </c>
      <c r="D40" s="8">
        <v>4772334.54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f t="shared" si="0"/>
        <v>4772334.54</v>
      </c>
      <c r="L40" s="26"/>
      <c r="M40" t="s">
        <v>122</v>
      </c>
    </row>
    <row r="41" spans="2:13">
      <c r="B41" s="13" t="s">
        <v>103</v>
      </c>
      <c r="C41" s="8">
        <v>0</v>
      </c>
      <c r="D41" s="8">
        <v>1459209.13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 t="shared" si="0"/>
        <v>1459209.13</v>
      </c>
      <c r="L41" s="26"/>
      <c r="M41" t="s">
        <v>122</v>
      </c>
    </row>
    <row r="42" spans="2:13">
      <c r="B42" s="13" t="s">
        <v>104</v>
      </c>
      <c r="C42" s="8">
        <v>0</v>
      </c>
      <c r="D42" s="8">
        <v>577793.5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f t="shared" si="0"/>
        <v>577793.5</v>
      </c>
      <c r="L42" s="26"/>
      <c r="M42" t="s">
        <v>122</v>
      </c>
    </row>
    <row r="43" spans="2:13">
      <c r="B43" s="13" t="s">
        <v>105</v>
      </c>
      <c r="C43" s="8">
        <v>0</v>
      </c>
      <c r="D43" s="8">
        <v>3984422.64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f t="shared" si="0"/>
        <v>3984422.64</v>
      </c>
      <c r="L43" s="26"/>
      <c r="M43" t="s">
        <v>122</v>
      </c>
    </row>
    <row r="44" spans="2:13">
      <c r="B44" s="13" t="s">
        <v>106</v>
      </c>
      <c r="C44" s="8">
        <v>0</v>
      </c>
      <c r="D44" s="8">
        <v>4248415.2300000004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f t="shared" si="0"/>
        <v>4248415.2300000004</v>
      </c>
      <c r="L44" s="26"/>
      <c r="M44" t="s">
        <v>122</v>
      </c>
    </row>
    <row r="45" spans="2:13">
      <c r="B45" s="13" t="s">
        <v>107</v>
      </c>
      <c r="C45" s="8">
        <v>0</v>
      </c>
      <c r="D45" s="8">
        <v>862659.62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f t="shared" si="0"/>
        <v>862659.62</v>
      </c>
      <c r="L45" s="26"/>
      <c r="M45" t="s">
        <v>122</v>
      </c>
    </row>
    <row r="46" spans="2:13">
      <c r="B46" s="13" t="s">
        <v>108</v>
      </c>
      <c r="C46" s="8">
        <v>0</v>
      </c>
      <c r="D46" s="8">
        <v>154044.79999999999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f t="shared" si="0"/>
        <v>154044.79999999999</v>
      </c>
      <c r="L46" s="26"/>
      <c r="M46" t="s">
        <v>122</v>
      </c>
    </row>
    <row r="47" spans="2:13">
      <c r="B47" s="13" t="s">
        <v>109</v>
      </c>
      <c r="C47" s="8">
        <v>0</v>
      </c>
      <c r="D47" s="8">
        <v>112324.7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f t="shared" si="0"/>
        <v>112324.7</v>
      </c>
      <c r="L47" s="26"/>
      <c r="M47" t="s">
        <v>122</v>
      </c>
    </row>
    <row r="48" spans="2:13">
      <c r="B48" s="13" t="s">
        <v>110</v>
      </c>
      <c r="C48" s="8">
        <v>0</v>
      </c>
      <c r="D48" s="8">
        <v>8261265.3900000006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f t="shared" si="0"/>
        <v>8261265.3900000006</v>
      </c>
      <c r="L48" s="26"/>
      <c r="M48" t="s">
        <v>122</v>
      </c>
    </row>
    <row r="49" spans="2:13">
      <c r="B49" s="13" t="s">
        <v>111</v>
      </c>
      <c r="C49" s="8">
        <v>0</v>
      </c>
      <c r="D49" s="8">
        <v>4151337.57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f t="shared" si="0"/>
        <v>4151337.57</v>
      </c>
      <c r="L49" s="26"/>
      <c r="M49" t="s">
        <v>122</v>
      </c>
    </row>
    <row r="50" spans="2:13">
      <c r="B50" s="13" t="s">
        <v>112</v>
      </c>
      <c r="C50" s="8">
        <v>0</v>
      </c>
      <c r="D50" s="8">
        <v>1713366.8900000001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f t="shared" si="0"/>
        <v>1713366.8900000001</v>
      </c>
      <c r="L50" s="26"/>
      <c r="M50" t="s">
        <v>122</v>
      </c>
    </row>
    <row r="51" spans="2:13">
      <c r="B51" s="13" t="s">
        <v>54</v>
      </c>
      <c r="C51" s="8">
        <v>0</v>
      </c>
      <c r="D51" s="8">
        <v>0</v>
      </c>
      <c r="E51" s="8">
        <v>177100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f t="shared" si="0"/>
        <v>177100</v>
      </c>
      <c r="L51" s="26"/>
      <c r="M51" t="s">
        <v>122</v>
      </c>
    </row>
    <row r="52" spans="2:13">
      <c r="B52" s="13" t="s">
        <v>55</v>
      </c>
      <c r="C52" s="8">
        <v>0</v>
      </c>
      <c r="D52" s="8">
        <v>0</v>
      </c>
      <c r="E52" s="8">
        <v>394463.9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f t="shared" si="0"/>
        <v>394463.9</v>
      </c>
      <c r="L52" s="26"/>
      <c r="M52" t="s">
        <v>122</v>
      </c>
    </row>
    <row r="53" spans="2:13">
      <c r="B53" s="13" t="s">
        <v>57</v>
      </c>
      <c r="C53" s="8">
        <v>0</v>
      </c>
      <c r="D53" s="8">
        <v>0</v>
      </c>
      <c r="E53" s="8">
        <v>136777.31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f t="shared" si="0"/>
        <v>136777.31</v>
      </c>
      <c r="L53" s="26"/>
      <c r="M53" t="s">
        <v>122</v>
      </c>
    </row>
    <row r="54" spans="2:13">
      <c r="B54" s="13" t="s">
        <v>58</v>
      </c>
      <c r="C54" s="8">
        <v>0</v>
      </c>
      <c r="D54" s="8">
        <v>0</v>
      </c>
      <c r="E54" s="8">
        <v>16712016.529999996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f t="shared" si="0"/>
        <v>16712016.529999996</v>
      </c>
      <c r="L54" s="26"/>
      <c r="M54" t="s">
        <v>122</v>
      </c>
    </row>
    <row r="55" spans="2:13">
      <c r="B55" s="13" t="s">
        <v>59</v>
      </c>
      <c r="C55" s="8">
        <v>0</v>
      </c>
      <c r="D55" s="8">
        <v>0</v>
      </c>
      <c r="E55" s="8">
        <v>572737.79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f t="shared" si="0"/>
        <v>572737.79</v>
      </c>
      <c r="L55" s="26"/>
      <c r="M55" t="s">
        <v>122</v>
      </c>
    </row>
    <row r="56" spans="2:13">
      <c r="B56" s="13" t="s">
        <v>94</v>
      </c>
      <c r="C56" s="8">
        <v>0</v>
      </c>
      <c r="D56" s="8">
        <v>0</v>
      </c>
      <c r="E56" s="8">
        <v>708325.37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f t="shared" si="0"/>
        <v>708325.37</v>
      </c>
      <c r="L56" s="26"/>
      <c r="M56" t="s">
        <v>122</v>
      </c>
    </row>
    <row r="57" spans="2:13">
      <c r="B57" s="13" t="s">
        <v>95</v>
      </c>
      <c r="C57" s="8">
        <v>0</v>
      </c>
      <c r="D57" s="8">
        <v>0</v>
      </c>
      <c r="E57" s="8">
        <v>2604486.69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f t="shared" si="0"/>
        <v>2604486.69</v>
      </c>
      <c r="L57" s="26"/>
      <c r="M57" t="s">
        <v>122</v>
      </c>
    </row>
    <row r="58" spans="2:13">
      <c r="B58" s="13" t="s">
        <v>117</v>
      </c>
      <c r="C58" s="8">
        <v>0</v>
      </c>
      <c r="D58" s="8">
        <v>0</v>
      </c>
      <c r="E58" s="8">
        <v>39981.910000000003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f t="shared" si="0"/>
        <v>39981.910000000003</v>
      </c>
      <c r="L58" s="26"/>
      <c r="M58" t="s">
        <v>122</v>
      </c>
    </row>
    <row r="59" spans="2:13">
      <c r="B59" s="13" t="s">
        <v>60</v>
      </c>
      <c r="C59" s="8">
        <v>0</v>
      </c>
      <c r="D59" s="8">
        <v>0</v>
      </c>
      <c r="E59" s="8">
        <v>467515.86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f t="shared" si="0"/>
        <v>467515.86</v>
      </c>
      <c r="L59" s="26"/>
      <c r="M59" t="s">
        <v>122</v>
      </c>
    </row>
    <row r="60" spans="2:13">
      <c r="B60" s="13" t="s">
        <v>61</v>
      </c>
      <c r="C60" s="8">
        <v>0</v>
      </c>
      <c r="D60" s="8">
        <v>0</v>
      </c>
      <c r="E60" s="8">
        <v>196219.55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f t="shared" si="0"/>
        <v>196219.55</v>
      </c>
      <c r="L60" s="26"/>
      <c r="M60" t="s">
        <v>122</v>
      </c>
    </row>
    <row r="61" spans="2:13">
      <c r="B61" s="13" t="s">
        <v>96</v>
      </c>
      <c r="C61" s="8">
        <v>0</v>
      </c>
      <c r="D61" s="8">
        <v>0</v>
      </c>
      <c r="E61" s="8">
        <v>8284806.0099999998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f t="shared" si="0"/>
        <v>8284806.0099999998</v>
      </c>
      <c r="L61" s="26"/>
      <c r="M61" t="s">
        <v>122</v>
      </c>
    </row>
    <row r="62" spans="2:13">
      <c r="B62" s="13" t="s">
        <v>118</v>
      </c>
      <c r="C62" s="8">
        <v>0</v>
      </c>
      <c r="D62" s="8">
        <v>0</v>
      </c>
      <c r="E62" s="8">
        <v>136777.31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f t="shared" si="0"/>
        <v>136777.31</v>
      </c>
      <c r="L62" s="26"/>
      <c r="M62" t="s">
        <v>122</v>
      </c>
    </row>
    <row r="63" spans="2:13">
      <c r="B63" s="13" t="s">
        <v>64</v>
      </c>
      <c r="C63" s="8">
        <v>0</v>
      </c>
      <c r="D63" s="8">
        <v>0</v>
      </c>
      <c r="E63" s="8">
        <v>173081.44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f t="shared" si="0"/>
        <v>173081.44</v>
      </c>
      <c r="L63" s="26"/>
      <c r="M63" t="s">
        <v>122</v>
      </c>
    </row>
    <row r="64" spans="2:13">
      <c r="C64" s="22">
        <f t="shared" ref="C64:J64" si="1">SUM(C4:C63)</f>
        <v>0</v>
      </c>
      <c r="D64" s="22">
        <f t="shared" si="1"/>
        <v>49581722.849999994</v>
      </c>
      <c r="E64" s="22">
        <f t="shared" si="1"/>
        <v>39548412.239999995</v>
      </c>
      <c r="F64" s="22">
        <f t="shared" si="1"/>
        <v>16128860.739999998</v>
      </c>
      <c r="G64" s="22">
        <f t="shared" si="1"/>
        <v>12104595.649999999</v>
      </c>
      <c r="H64" s="22">
        <f t="shared" si="1"/>
        <v>18277656.530000001</v>
      </c>
      <c r="I64" s="22">
        <f t="shared" si="1"/>
        <v>0</v>
      </c>
      <c r="J64" s="22">
        <f t="shared" si="1"/>
        <v>0</v>
      </c>
      <c r="K64" s="22">
        <f>SUM(K4:K63)</f>
        <v>135641248.01000002</v>
      </c>
    </row>
  </sheetData>
  <mergeCells count="1">
    <mergeCell ref="L4:L63"/>
  </mergeCells>
  <conditionalFormatting sqref="B64:B1048576 B1:B32">
    <cfRule type="duplicateValues" dxfId="6" priority="5"/>
    <cfRule type="duplicateValues" dxfId="5" priority="6"/>
  </conditionalFormatting>
  <conditionalFormatting sqref="B33:B63">
    <cfRule type="duplicateValues" dxfId="4" priority="13"/>
    <cfRule type="duplicateValues" dxfId="3" priority="1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7"/>
  <sheetViews>
    <sheetView tabSelected="1" topLeftCell="A13" workbookViewId="0">
      <selection activeCell="F10" sqref="F10"/>
    </sheetView>
  </sheetViews>
  <sheetFormatPr defaultRowHeight="15"/>
  <cols>
    <col min="1" max="1" width="14.140625" bestFit="1" customWidth="1"/>
    <col min="2" max="2" width="25.85546875" style="16" bestFit="1" customWidth="1"/>
    <col min="3" max="3" width="9.85546875" style="3" bestFit="1" customWidth="1"/>
    <col min="4" max="6" width="13.140625" style="3" bestFit="1" customWidth="1"/>
    <col min="7" max="7" width="14.140625" style="3" bestFit="1" customWidth="1"/>
    <col min="8" max="9" width="9.85546875" style="3" bestFit="1" customWidth="1"/>
    <col min="10" max="10" width="9.7109375" style="3" bestFit="1" customWidth="1"/>
    <col min="11" max="11" width="14.140625" style="3" bestFit="1" customWidth="1"/>
    <col min="12" max="12" width="20.140625" bestFit="1" customWidth="1"/>
    <col min="13" max="13" width="18.28515625" bestFit="1" customWidth="1"/>
  </cols>
  <sheetData>
    <row r="3" spans="1:13" s="1" customFormat="1">
      <c r="A3" s="2" t="s">
        <v>2</v>
      </c>
      <c r="B3" s="15" t="s">
        <v>5</v>
      </c>
      <c r="C3" s="4" t="s">
        <v>9</v>
      </c>
      <c r="D3" s="4" t="s">
        <v>24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0</v>
      </c>
      <c r="K3" s="4" t="s">
        <v>119</v>
      </c>
      <c r="L3" s="2" t="s">
        <v>3</v>
      </c>
      <c r="M3" s="2" t="s">
        <v>4</v>
      </c>
    </row>
    <row r="4" spans="1:13">
      <c r="A4" t="s">
        <v>6</v>
      </c>
      <c r="B4" s="18" t="s">
        <v>87</v>
      </c>
      <c r="C4" s="3">
        <v>0</v>
      </c>
      <c r="D4" s="3">
        <v>0</v>
      </c>
      <c r="E4" s="3">
        <v>0</v>
      </c>
      <c r="F4" s="8">
        <v>3744686.4</v>
      </c>
      <c r="G4" s="8">
        <v>8820853.5099999998</v>
      </c>
      <c r="H4" s="3">
        <v>0</v>
      </c>
      <c r="I4" s="3">
        <v>0</v>
      </c>
      <c r="J4" s="3">
        <v>0</v>
      </c>
      <c r="K4" s="8">
        <f>+SUM(C4:J4)</f>
        <v>12565539.91</v>
      </c>
      <c r="L4" s="27">
        <v>24504660.18</v>
      </c>
      <c r="M4" t="s">
        <v>121</v>
      </c>
    </row>
    <row r="5" spans="1:13">
      <c r="B5" s="18" t="s">
        <v>80</v>
      </c>
      <c r="C5" s="3">
        <v>0</v>
      </c>
      <c r="D5" s="3">
        <v>0</v>
      </c>
      <c r="E5" s="3">
        <v>0</v>
      </c>
      <c r="F5" s="8">
        <v>1309830.01</v>
      </c>
      <c r="G5" s="8">
        <v>1450469.88</v>
      </c>
      <c r="H5" s="3">
        <v>0</v>
      </c>
      <c r="I5" s="3">
        <v>0</v>
      </c>
      <c r="J5" s="3">
        <v>0</v>
      </c>
      <c r="K5" s="8">
        <f t="shared" ref="K5:K16" si="0">+SUM(C5:J5)</f>
        <v>2760299.8899999997</v>
      </c>
      <c r="L5" s="28"/>
      <c r="M5" t="s">
        <v>121</v>
      </c>
    </row>
    <row r="6" spans="1:13">
      <c r="B6" s="18" t="s">
        <v>113</v>
      </c>
      <c r="C6" s="3">
        <v>0</v>
      </c>
      <c r="D6" s="3">
        <v>0</v>
      </c>
      <c r="E6" s="3">
        <v>0</v>
      </c>
      <c r="F6" s="8">
        <v>230000</v>
      </c>
      <c r="G6" s="8">
        <v>22800</v>
      </c>
      <c r="H6" s="3">
        <v>0</v>
      </c>
      <c r="I6" s="3">
        <v>0</v>
      </c>
      <c r="J6" s="3">
        <v>0</v>
      </c>
      <c r="K6" s="8">
        <f t="shared" si="0"/>
        <v>252800</v>
      </c>
      <c r="L6" s="28"/>
      <c r="M6" t="s">
        <v>121</v>
      </c>
    </row>
    <row r="7" spans="1:13">
      <c r="B7" s="18" t="s">
        <v>114</v>
      </c>
      <c r="C7" s="3">
        <v>0</v>
      </c>
      <c r="D7" s="3">
        <v>0</v>
      </c>
      <c r="E7" s="3">
        <v>0</v>
      </c>
      <c r="F7" s="3">
        <v>0</v>
      </c>
      <c r="G7" s="8">
        <v>1547767.67</v>
      </c>
      <c r="H7" s="3">
        <v>0</v>
      </c>
      <c r="I7" s="3">
        <v>0</v>
      </c>
      <c r="J7" s="3">
        <v>0</v>
      </c>
      <c r="K7" s="8">
        <f t="shared" si="0"/>
        <v>1547767.67</v>
      </c>
      <c r="L7" s="28"/>
      <c r="M7" t="s">
        <v>121</v>
      </c>
    </row>
    <row r="8" spans="1:13">
      <c r="B8" s="18" t="s">
        <v>27</v>
      </c>
      <c r="C8" s="3">
        <v>0</v>
      </c>
      <c r="D8" s="3">
        <v>0</v>
      </c>
      <c r="E8" s="3">
        <v>0</v>
      </c>
      <c r="F8" s="3">
        <v>0</v>
      </c>
      <c r="G8" s="8">
        <v>497513.14</v>
      </c>
      <c r="H8" s="3">
        <v>0</v>
      </c>
      <c r="I8" s="3">
        <v>0</v>
      </c>
      <c r="J8" s="3">
        <v>0</v>
      </c>
      <c r="K8" s="8">
        <f t="shared" si="0"/>
        <v>497513.14</v>
      </c>
      <c r="L8" s="28"/>
      <c r="M8" t="s">
        <v>121</v>
      </c>
    </row>
    <row r="9" spans="1:13">
      <c r="B9" s="17" t="s">
        <v>93</v>
      </c>
      <c r="C9" s="3">
        <v>0</v>
      </c>
      <c r="D9" s="8">
        <v>638704.25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8">
        <f t="shared" si="0"/>
        <v>638704.25</v>
      </c>
      <c r="L9" s="28"/>
      <c r="M9" t="s">
        <v>121</v>
      </c>
    </row>
    <row r="10" spans="1:13">
      <c r="B10" s="17" t="s">
        <v>58</v>
      </c>
      <c r="C10" s="3">
        <v>0</v>
      </c>
      <c r="D10" s="8">
        <v>2393160.35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8">
        <f t="shared" si="0"/>
        <v>2393160.35</v>
      </c>
      <c r="L10" s="28"/>
      <c r="M10" t="s">
        <v>121</v>
      </c>
    </row>
    <row r="11" spans="1:13">
      <c r="B11" s="17" t="s">
        <v>77</v>
      </c>
      <c r="C11" s="3">
        <v>0</v>
      </c>
      <c r="D11" s="8">
        <v>454315.55000000005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8">
        <f t="shared" si="0"/>
        <v>454315.55000000005</v>
      </c>
      <c r="L11" s="28"/>
      <c r="M11" t="s">
        <v>121</v>
      </c>
    </row>
    <row r="12" spans="1:13">
      <c r="B12" s="17" t="s">
        <v>62</v>
      </c>
      <c r="C12" s="3">
        <v>0</v>
      </c>
      <c r="D12" s="8">
        <v>165340.23000000001</v>
      </c>
      <c r="E12" s="8">
        <v>1009.54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8">
        <f t="shared" si="0"/>
        <v>166349.77000000002</v>
      </c>
      <c r="L12" s="28"/>
      <c r="M12" t="s">
        <v>121</v>
      </c>
    </row>
    <row r="13" spans="1:13">
      <c r="B13" s="17" t="s">
        <v>64</v>
      </c>
      <c r="C13" s="3">
        <v>0</v>
      </c>
      <c r="D13" s="8">
        <v>523151.11</v>
      </c>
      <c r="E13" s="8">
        <v>151435.46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8">
        <f t="shared" si="0"/>
        <v>674586.57</v>
      </c>
      <c r="L13" s="28"/>
      <c r="M13" t="s">
        <v>121</v>
      </c>
    </row>
    <row r="14" spans="1:13">
      <c r="B14" s="17" t="s">
        <v>85</v>
      </c>
      <c r="C14" s="3">
        <v>0</v>
      </c>
      <c r="D14" s="8">
        <v>48308.06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8">
        <f t="shared" si="0"/>
        <v>48308.06</v>
      </c>
      <c r="L14" s="28"/>
      <c r="M14" t="s">
        <v>121</v>
      </c>
    </row>
    <row r="15" spans="1:13">
      <c r="B15" s="17" t="s">
        <v>51</v>
      </c>
      <c r="C15" s="3">
        <v>0</v>
      </c>
      <c r="D15" s="3">
        <v>0</v>
      </c>
      <c r="E15" s="8">
        <v>2100705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8">
        <f t="shared" si="0"/>
        <v>2100705</v>
      </c>
      <c r="L15" s="28"/>
      <c r="M15" t="s">
        <v>121</v>
      </c>
    </row>
    <row r="16" spans="1:13">
      <c r="B16" s="17" t="s">
        <v>96</v>
      </c>
      <c r="C16" s="3">
        <v>0</v>
      </c>
      <c r="D16" s="3">
        <v>0</v>
      </c>
      <c r="E16" s="8">
        <v>404610.02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8">
        <f t="shared" si="0"/>
        <v>404610.02</v>
      </c>
      <c r="L16" s="28"/>
      <c r="M16" t="s">
        <v>121</v>
      </c>
    </row>
    <row r="17" spans="3:11">
      <c r="C17" s="22">
        <f t="shared" ref="C17:J17" si="1">SUM(C4:C16)</f>
        <v>0</v>
      </c>
      <c r="D17" s="22">
        <f t="shared" si="1"/>
        <v>4222979.55</v>
      </c>
      <c r="E17" s="22">
        <f t="shared" si="1"/>
        <v>2657760.02</v>
      </c>
      <c r="F17" s="22">
        <f t="shared" si="1"/>
        <v>5284516.41</v>
      </c>
      <c r="G17" s="22">
        <f t="shared" si="1"/>
        <v>12339404.200000001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>SUM(K4:K16)</f>
        <v>24504660.18</v>
      </c>
    </row>
  </sheetData>
  <mergeCells count="1">
    <mergeCell ref="L4:L16"/>
  </mergeCells>
  <conditionalFormatting sqref="B17:B1048576 B1:B13">
    <cfRule type="duplicateValues" dxfId="2" priority="4"/>
  </conditionalFormatting>
  <conditionalFormatting sqref="B1:B1048576">
    <cfRule type="duplicateValues" dxfId="1" priority="1"/>
  </conditionalFormatting>
  <conditionalFormatting sqref="B14:B16">
    <cfRule type="duplicateValues" dxfId="0" priority="2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FCB</vt:lpstr>
      <vt:lpstr>Mccan World Group</vt:lpstr>
      <vt:lpstr>Brand Fusion</vt:lpstr>
      <vt:lpstr>Ebony and Ivory</vt:lpstr>
      <vt:lpstr>The Odd Number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Sfiso Hlongwane</dc:creator>
  <cp:lastModifiedBy>USER</cp:lastModifiedBy>
  <dcterms:created xsi:type="dcterms:W3CDTF">2021-03-29T09:09:03Z</dcterms:created>
  <dcterms:modified xsi:type="dcterms:W3CDTF">2021-04-19T18:01:43Z</dcterms:modified>
</cp:coreProperties>
</file>