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rive.parliament.gov.za/alfresco/webdav/Sites/house-plenary/documentLibrary/Questions/2016/Replies/Fourth Quarter Executive Replies/4 November 2016/"/>
    </mc:Choice>
  </mc:AlternateContent>
  <bookViews>
    <workbookView xWindow="240" yWindow="120" windowWidth="19440" windowHeight="9270"/>
  </bookViews>
  <sheets>
    <sheet name="LIST OF STB`S ISSUED" sheetId="1" r:id="rId1"/>
  </sheets>
  <calcPr calcId="162913"/>
</workbook>
</file>

<file path=xl/calcChain.xml><?xml version="1.0" encoding="utf-8"?>
<calcChain xmlns="http://schemas.openxmlformats.org/spreadsheetml/2006/main">
  <c r="E68" i="1" l="1"/>
  <c r="E3" i="1"/>
  <c r="F68" i="1"/>
  <c r="G68" i="1"/>
  <c r="D6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59" i="1"/>
  <c r="B20" i="1"/>
  <c r="B21" i="1"/>
  <c r="B22" i="1"/>
  <c r="B23" i="1"/>
  <c r="B24" i="1"/>
  <c r="B63" i="1"/>
  <c r="B67" i="1"/>
  <c r="B60" i="1"/>
  <c r="B25" i="1"/>
  <c r="B26" i="1"/>
  <c r="B27" i="1"/>
  <c r="B28" i="1"/>
  <c r="B29" i="1"/>
  <c r="B30" i="1"/>
  <c r="B31" i="1"/>
  <c r="B32" i="1"/>
  <c r="B64" i="1"/>
  <c r="B33" i="1"/>
  <c r="B34" i="1"/>
  <c r="B35" i="1"/>
  <c r="B36" i="1"/>
  <c r="B37" i="1"/>
  <c r="B38" i="1"/>
  <c r="B39" i="1"/>
  <c r="B40" i="1"/>
  <c r="B65" i="1"/>
  <c r="B66" i="1"/>
  <c r="B41" i="1"/>
  <c r="B42" i="1"/>
  <c r="B43" i="1"/>
  <c r="B44" i="1"/>
  <c r="B45" i="1"/>
  <c r="B46" i="1"/>
  <c r="B47" i="1"/>
  <c r="B48" i="1"/>
  <c r="B49" i="1"/>
  <c r="B50" i="1"/>
  <c r="B51" i="1"/>
  <c r="B61" i="1"/>
  <c r="B62" i="1"/>
  <c r="B52" i="1"/>
  <c r="B53" i="1"/>
  <c r="B54" i="1"/>
  <c r="B55" i="1"/>
  <c r="B56" i="1"/>
  <c r="B57" i="1"/>
  <c r="B58" i="1"/>
</calcChain>
</file>

<file path=xl/sharedStrings.xml><?xml version="1.0" encoding="utf-8"?>
<sst xmlns="http://schemas.openxmlformats.org/spreadsheetml/2006/main" count="206" uniqueCount="53">
  <si>
    <t/>
  </si>
  <si>
    <t>TOTAL</t>
  </si>
  <si>
    <t>NORTHERN CAPE</t>
  </si>
  <si>
    <t>WESTERN CAPE</t>
  </si>
  <si>
    <t>MPUMALANGA</t>
  </si>
  <si>
    <t xml:space="preserve">LIMPOPO </t>
  </si>
  <si>
    <t>SAPO BRANCH NAME</t>
  </si>
  <si>
    <t>DISTRICT MUNICIPALITY</t>
  </si>
  <si>
    <t>PROVINCE</t>
  </si>
  <si>
    <t>TOTAL ISSUED</t>
  </si>
  <si>
    <t>NAMAKWA</t>
  </si>
  <si>
    <t>HANTAM</t>
  </si>
  <si>
    <t>PIXLEY ka SEME</t>
  </si>
  <si>
    <t>SIYATHEMBA</t>
  </si>
  <si>
    <t>UMSOBOMVU</t>
  </si>
  <si>
    <t>FRANCES BAARD</t>
  </si>
  <si>
    <t>SOL PLAAITJIE</t>
  </si>
  <si>
    <t>JOHN TALOLO GAETSEWE</t>
  </si>
  <si>
    <t>GA-SEGONYANA</t>
  </si>
  <si>
    <t>LOCAL MUNICIPALITY</t>
  </si>
  <si>
    <t>DIKGATLONG</t>
  </si>
  <si>
    <t>NAMA KHOI</t>
  </si>
  <si>
    <t>SIYANDA</t>
  </si>
  <si>
    <t>KGATELOPELE</t>
  </si>
  <si>
    <t>KAROO HOOGLAND</t>
  </si>
  <si>
    <t>MIER</t>
  </si>
  <si>
    <t>PHOKWANE</t>
  </si>
  <si>
    <t>KHARA HAIS</t>
  </si>
  <si>
    <t>THEMBELIHLE</t>
  </si>
  <si>
    <t>TSANTSABANE</t>
  </si>
  <si>
    <t>SIYANCUMA</t>
  </si>
  <si>
    <t>KAREEBERG</t>
  </si>
  <si>
    <t>KHAI-MA</t>
  </si>
  <si>
    <t>RIGTERSVELD</t>
  </si>
  <si>
    <t>DTT ISSUED</t>
  </si>
  <si>
    <t>DTH ISSUED</t>
  </si>
  <si>
    <t>GAMA GARA</t>
  </si>
  <si>
    <t>KAI GARIB</t>
  </si>
  <si>
    <t>EMTHANJENI</t>
  </si>
  <si>
    <t>RENOSTERBERG</t>
  </si>
  <si>
    <t>MAGARENG</t>
  </si>
  <si>
    <t>UBUNTU</t>
  </si>
  <si>
    <t>CENTRAL KAROO</t>
  </si>
  <si>
    <t>VHEMBE</t>
  </si>
  <si>
    <t>THULAMELA</t>
  </si>
  <si>
    <t>CAPRICON</t>
  </si>
  <si>
    <t>POLOKWANE</t>
  </si>
  <si>
    <t>WATERBERG</t>
  </si>
  <si>
    <t>BELA-BELA</t>
  </si>
  <si>
    <t>LEPHALALE</t>
  </si>
  <si>
    <t>NKANGALA</t>
  </si>
  <si>
    <t>THEMBISILE HANI</t>
  </si>
  <si>
    <t>LIST OF SET TOP BOXES ISSUED FOR THE PERIOD ENDING 31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</si>
</sst>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3" fillId="33" borderId="10" xfId="0" applyFont="1" applyFill="1" applyBorder="1"/>
    <xf numFmtId="0" fontId="0" fillId="34" borderId="10" xfId="0" applyFill="1" applyBorder="1"/>
    <xf numFmtId="0" fontId="0" fillId="35" borderId="0" xfId="0" applyFill="1"/>
    <xf numFmtId="3" fontId="13" fillId="33" borderId="10" xfId="0" applyNumberFormat="1" applyFont="1" applyFill="1" applyBorder="1"/>
    <xf numFmtId="0" fontId="0" fillId="36" borderId="10" xfId="0" applyFill="1" applyBorder="1"/>
    <xf numFmtId="3" fontId="0" fillId="36" borderId="10" xfId="0" applyNumberFormat="1" applyFill="1" applyBorder="1"/>
    <xf numFmtId="0" fontId="0" fillId="37" borderId="10" xfId="0" applyFill="1" applyBorder="1"/>
    <xf numFmtId="3" fontId="0" fillId="37" borderId="10" xfId="0" applyNumberFormat="1" applyFill="1" applyBorder="1"/>
    <xf numFmtId="0" fontId="0" fillId="38" borderId="10" xfId="0" applyFill="1" applyBorder="1"/>
    <xf numFmtId="3" fontId="0" fillId="38" borderId="10" xfId="0" applyNumberFormat="1" applyFill="1" applyBorder="1"/>
    <xf numFmtId="3" fontId="0" fillId="34" borderId="10" xfId="0" applyNumberFormat="1" applyFill="1" applyBorder="1"/>
    <xf numFmtId="0" fontId="13" fillId="33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6" fillId="0" borderId="13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G70" sqref="G70"/>
    </sheetView>
  </sheetViews>
  <sheetFormatPr defaultRowHeight="15" x14ac:dyDescent="0.25"/>
  <cols>
    <col min="1" max="1" width="21.28515625" customWidth="1"/>
    <col min="2" max="2" width="20.42578125" bestFit="1" customWidth="1"/>
    <col min="3" max="3" width="24.140625" customWidth="1"/>
    <col min="4" max="4" width="20.42578125" customWidth="1"/>
    <col min="5" max="5" width="13.85546875" customWidth="1"/>
    <col min="6" max="6" width="11.140625" customWidth="1"/>
    <col min="7" max="7" width="10.7109375" bestFit="1" customWidth="1"/>
  </cols>
  <sheetData>
    <row r="1" spans="1:7" x14ac:dyDescent="0.25">
      <c r="A1" s="14" t="s">
        <v>52</v>
      </c>
      <c r="B1" s="14"/>
      <c r="C1" s="14"/>
      <c r="D1" s="14"/>
      <c r="E1" s="14"/>
      <c r="F1" s="14"/>
      <c r="G1" s="14"/>
    </row>
    <row r="2" spans="1:7" x14ac:dyDescent="0.25">
      <c r="A2" s="1" t="s">
        <v>8</v>
      </c>
      <c r="B2" s="1" t="s">
        <v>6</v>
      </c>
      <c r="C2" s="1" t="s">
        <v>7</v>
      </c>
      <c r="D2" s="1" t="s">
        <v>19</v>
      </c>
      <c r="E2" s="1" t="s">
        <v>9</v>
      </c>
      <c r="F2" s="1" t="s">
        <v>34</v>
      </c>
      <c r="G2" s="1" t="s">
        <v>35</v>
      </c>
    </row>
    <row r="3" spans="1:7" x14ac:dyDescent="0.25">
      <c r="A3" s="5" t="s">
        <v>2</v>
      </c>
      <c r="B3" s="5" t="str">
        <f>"BRITSTOWN"</f>
        <v>BRITSTOWN</v>
      </c>
      <c r="C3" s="5" t="s">
        <v>10</v>
      </c>
      <c r="D3" s="5" t="s">
        <v>11</v>
      </c>
      <c r="E3" s="6">
        <f>F3+G3</f>
        <v>520</v>
      </c>
      <c r="F3" s="6">
        <v>203</v>
      </c>
      <c r="G3" s="6">
        <v>317</v>
      </c>
    </row>
    <row r="4" spans="1:7" x14ac:dyDescent="0.25">
      <c r="A4" s="5" t="s">
        <v>2</v>
      </c>
      <c r="B4" s="5" t="str">
        <f>"MARYDALE"</f>
        <v>MARYDALE</v>
      </c>
      <c r="C4" s="5" t="s">
        <v>12</v>
      </c>
      <c r="D4" s="5" t="s">
        <v>13</v>
      </c>
      <c r="E4" s="6">
        <v>388</v>
      </c>
      <c r="F4" s="6">
        <v>55</v>
      </c>
      <c r="G4" s="6">
        <v>333</v>
      </c>
    </row>
    <row r="5" spans="1:7" x14ac:dyDescent="0.25">
      <c r="A5" s="5" t="s">
        <v>2</v>
      </c>
      <c r="B5" s="5" t="str">
        <f>"COLESBERG"</f>
        <v>COLESBERG</v>
      </c>
      <c r="C5" s="5" t="s">
        <v>12</v>
      </c>
      <c r="D5" s="5" t="s">
        <v>14</v>
      </c>
      <c r="E5" s="6">
        <v>43</v>
      </c>
      <c r="F5" s="6">
        <v>41</v>
      </c>
      <c r="G5" s="6">
        <v>2</v>
      </c>
    </row>
    <row r="6" spans="1:7" x14ac:dyDescent="0.25">
      <c r="A6" s="5" t="s">
        <v>2</v>
      </c>
      <c r="B6" s="5" t="str">
        <f>"HADISONPARK"</f>
        <v>HADISONPARK</v>
      </c>
      <c r="C6" s="5" t="s">
        <v>15</v>
      </c>
      <c r="D6" s="5" t="s">
        <v>16</v>
      </c>
      <c r="E6" s="6">
        <v>36</v>
      </c>
      <c r="F6" s="6">
        <v>36</v>
      </c>
      <c r="G6" s="6">
        <v>0</v>
      </c>
    </row>
    <row r="7" spans="1:7" x14ac:dyDescent="0.25">
      <c r="A7" s="5" t="s">
        <v>2</v>
      </c>
      <c r="B7" s="5" t="str">
        <f>"KURUMAN"</f>
        <v>KURUMAN</v>
      </c>
      <c r="C7" s="5" t="s">
        <v>17</v>
      </c>
      <c r="D7" s="5" t="s">
        <v>18</v>
      </c>
      <c r="E7" s="6">
        <v>391</v>
      </c>
      <c r="F7" s="6">
        <v>389</v>
      </c>
      <c r="G7" s="6">
        <v>2</v>
      </c>
    </row>
    <row r="8" spans="1:7" x14ac:dyDescent="0.25">
      <c r="A8" s="5" t="s">
        <v>2</v>
      </c>
      <c r="B8" s="5" t="str">
        <f>"BARKLY WEST"</f>
        <v>BARKLY WEST</v>
      </c>
      <c r="C8" s="5" t="s">
        <v>15</v>
      </c>
      <c r="D8" s="5" t="s">
        <v>20</v>
      </c>
      <c r="E8" s="6">
        <v>36</v>
      </c>
      <c r="F8" s="6">
        <v>31</v>
      </c>
      <c r="G8" s="6">
        <v>5</v>
      </c>
    </row>
    <row r="9" spans="1:7" x14ac:dyDescent="0.25">
      <c r="A9" s="5" t="s">
        <v>2</v>
      </c>
      <c r="B9" s="5" t="str">
        <f>"KURUMAN CENTRAL"</f>
        <v>KURUMAN CENTRAL</v>
      </c>
      <c r="C9" s="5" t="s">
        <v>17</v>
      </c>
      <c r="D9" s="5" t="s">
        <v>18</v>
      </c>
      <c r="E9" s="6">
        <v>16</v>
      </c>
      <c r="F9" s="6">
        <v>16</v>
      </c>
      <c r="G9" s="6" t="s">
        <v>0</v>
      </c>
    </row>
    <row r="10" spans="1:7" x14ac:dyDescent="0.25">
      <c r="A10" s="5" t="s">
        <v>2</v>
      </c>
      <c r="B10" s="5" t="str">
        <f>"KLEINSEE"</f>
        <v>KLEINSEE</v>
      </c>
      <c r="C10" s="5" t="s">
        <v>10</v>
      </c>
      <c r="D10" s="5" t="s">
        <v>21</v>
      </c>
      <c r="E10" s="6">
        <v>14</v>
      </c>
      <c r="F10" s="6">
        <v>1</v>
      </c>
      <c r="G10" s="6">
        <v>13</v>
      </c>
    </row>
    <row r="11" spans="1:7" x14ac:dyDescent="0.25">
      <c r="A11" s="5" t="s">
        <v>2</v>
      </c>
      <c r="B11" s="5" t="str">
        <f>"LIME ACRES"</f>
        <v>LIME ACRES</v>
      </c>
      <c r="C11" s="5" t="s">
        <v>22</v>
      </c>
      <c r="D11" s="5" t="s">
        <v>23</v>
      </c>
      <c r="E11" s="6">
        <v>1</v>
      </c>
      <c r="F11" s="6">
        <v>0</v>
      </c>
      <c r="G11" s="6">
        <v>1</v>
      </c>
    </row>
    <row r="12" spans="1:7" x14ac:dyDescent="0.25">
      <c r="A12" s="5" t="s">
        <v>2</v>
      </c>
      <c r="B12" s="5" t="str">
        <f>"CALVINIA"</f>
        <v>CALVINIA</v>
      </c>
      <c r="C12" s="5" t="s">
        <v>10</v>
      </c>
      <c r="D12" s="5" t="s">
        <v>11</v>
      </c>
      <c r="E12" s="6">
        <v>1539</v>
      </c>
      <c r="F12" s="6">
        <v>1482</v>
      </c>
      <c r="G12" s="6">
        <v>57</v>
      </c>
    </row>
    <row r="13" spans="1:7" x14ac:dyDescent="0.25">
      <c r="A13" s="5" t="s">
        <v>2</v>
      </c>
      <c r="B13" s="5" t="str">
        <f>"WILLISTON"</f>
        <v>WILLISTON</v>
      </c>
      <c r="C13" s="5" t="s">
        <v>10</v>
      </c>
      <c r="D13" s="5" t="s">
        <v>24</v>
      </c>
      <c r="E13" s="6">
        <v>809</v>
      </c>
      <c r="F13" s="6">
        <v>2</v>
      </c>
      <c r="G13" s="6">
        <v>807</v>
      </c>
    </row>
    <row r="14" spans="1:7" x14ac:dyDescent="0.25">
      <c r="A14" s="5" t="s">
        <v>2</v>
      </c>
      <c r="B14" s="5" t="str">
        <f>"MIER"</f>
        <v>MIER</v>
      </c>
      <c r="C14" s="5" t="s">
        <v>22</v>
      </c>
      <c r="D14" s="5" t="s">
        <v>25</v>
      </c>
      <c r="E14" s="6">
        <v>142</v>
      </c>
      <c r="F14" s="6">
        <v>0</v>
      </c>
      <c r="G14" s="6">
        <v>142</v>
      </c>
    </row>
    <row r="15" spans="1:7" x14ac:dyDescent="0.25">
      <c r="A15" s="5" t="s">
        <v>2</v>
      </c>
      <c r="B15" s="5" t="str">
        <f>"MODDERRIVIER"</f>
        <v>MODDERRIVIER</v>
      </c>
      <c r="C15" s="5" t="s">
        <v>15</v>
      </c>
      <c r="D15" s="5" t="s">
        <v>16</v>
      </c>
      <c r="E15" s="6">
        <v>235</v>
      </c>
      <c r="F15" s="6">
        <v>221</v>
      </c>
      <c r="G15" s="6">
        <v>14</v>
      </c>
    </row>
    <row r="16" spans="1:7" x14ac:dyDescent="0.25">
      <c r="A16" s="5" t="s">
        <v>2</v>
      </c>
      <c r="B16" s="5" t="str">
        <f>"JAN KEMPDORP"</f>
        <v>JAN KEMPDORP</v>
      </c>
      <c r="C16" s="5" t="s">
        <v>15</v>
      </c>
      <c r="D16" s="5" t="s">
        <v>26</v>
      </c>
      <c r="E16" s="6">
        <v>34</v>
      </c>
      <c r="F16" s="6">
        <v>34</v>
      </c>
      <c r="G16" s="6">
        <v>0</v>
      </c>
    </row>
    <row r="17" spans="1:7" x14ac:dyDescent="0.25">
      <c r="A17" s="5" t="s">
        <v>2</v>
      </c>
      <c r="B17" s="5" t="str">
        <f>"DELPORTSHOOP"</f>
        <v>DELPORTSHOOP</v>
      </c>
      <c r="C17" s="5" t="s">
        <v>15</v>
      </c>
      <c r="D17" s="5" t="s">
        <v>20</v>
      </c>
      <c r="E17" s="6">
        <v>11</v>
      </c>
      <c r="F17" s="6">
        <v>1</v>
      </c>
      <c r="G17" s="6">
        <v>10</v>
      </c>
    </row>
    <row r="18" spans="1:7" x14ac:dyDescent="0.25">
      <c r="A18" s="5" t="s">
        <v>2</v>
      </c>
      <c r="B18" s="5" t="str">
        <f>"HARTSWATER"</f>
        <v>HARTSWATER</v>
      </c>
      <c r="C18" s="5" t="s">
        <v>15</v>
      </c>
      <c r="D18" s="5" t="s">
        <v>26</v>
      </c>
      <c r="E18" s="6">
        <v>96</v>
      </c>
      <c r="F18" s="6">
        <v>96</v>
      </c>
      <c r="G18" s="6">
        <v>0</v>
      </c>
    </row>
    <row r="19" spans="1:7" x14ac:dyDescent="0.25">
      <c r="A19" s="5" t="s">
        <v>2</v>
      </c>
      <c r="B19" s="5" t="str">
        <f>"PAMPIERSTAD"</f>
        <v>PAMPIERSTAD</v>
      </c>
      <c r="C19" s="5" t="s">
        <v>15</v>
      </c>
      <c r="D19" s="5" t="s">
        <v>26</v>
      </c>
      <c r="E19" s="6">
        <v>222</v>
      </c>
      <c r="F19" s="6">
        <v>222</v>
      </c>
      <c r="G19" s="6">
        <v>0</v>
      </c>
    </row>
    <row r="20" spans="1:7" x14ac:dyDescent="0.25">
      <c r="A20" s="5" t="s">
        <v>2</v>
      </c>
      <c r="B20" s="5" t="str">
        <f>"LOUISVALEWEG"</f>
        <v>LOUISVALEWEG</v>
      </c>
      <c r="C20" s="5" t="s">
        <v>22</v>
      </c>
      <c r="D20" s="5" t="s">
        <v>27</v>
      </c>
      <c r="E20" s="6">
        <v>21</v>
      </c>
      <c r="F20" s="6">
        <v>18</v>
      </c>
      <c r="G20" s="6">
        <v>3</v>
      </c>
    </row>
    <row r="21" spans="1:7" x14ac:dyDescent="0.25">
      <c r="A21" s="5" t="s">
        <v>2</v>
      </c>
      <c r="B21" s="5" t="str">
        <f>"HOPETOWN"</f>
        <v>HOPETOWN</v>
      </c>
      <c r="C21" s="5" t="s">
        <v>12</v>
      </c>
      <c r="D21" s="5" t="s">
        <v>28</v>
      </c>
      <c r="E21" s="6">
        <v>69</v>
      </c>
      <c r="F21" s="6">
        <v>36</v>
      </c>
      <c r="G21" s="6">
        <v>33</v>
      </c>
    </row>
    <row r="22" spans="1:7" x14ac:dyDescent="0.25">
      <c r="A22" s="5" t="s">
        <v>2</v>
      </c>
      <c r="B22" s="5" t="str">
        <f>"NOUPOORT"</f>
        <v>NOUPOORT</v>
      </c>
      <c r="C22" s="5" t="s">
        <v>12</v>
      </c>
      <c r="D22" s="5" t="s">
        <v>14</v>
      </c>
      <c r="E22" s="6">
        <v>6</v>
      </c>
      <c r="F22" s="6">
        <v>6</v>
      </c>
      <c r="G22" s="6">
        <v>0</v>
      </c>
    </row>
    <row r="23" spans="1:7" x14ac:dyDescent="0.25">
      <c r="A23" s="5" t="s">
        <v>2</v>
      </c>
      <c r="B23" s="5" t="str">
        <f>"POSTMASBURG"</f>
        <v>POSTMASBURG</v>
      </c>
      <c r="C23" s="5" t="s">
        <v>22</v>
      </c>
      <c r="D23" s="5" t="s">
        <v>29</v>
      </c>
      <c r="E23" s="6">
        <v>27</v>
      </c>
      <c r="F23" s="6">
        <v>21</v>
      </c>
      <c r="G23" s="6">
        <v>6</v>
      </c>
    </row>
    <row r="24" spans="1:7" x14ac:dyDescent="0.25">
      <c r="A24" s="5" t="s">
        <v>2</v>
      </c>
      <c r="B24" s="5" t="str">
        <f>"DOUGLAS"</f>
        <v>DOUGLAS</v>
      </c>
      <c r="C24" s="5" t="s">
        <v>12</v>
      </c>
      <c r="D24" s="5" t="s">
        <v>30</v>
      </c>
      <c r="E24" s="6">
        <v>61</v>
      </c>
      <c r="F24" s="6">
        <v>58</v>
      </c>
      <c r="G24" s="6">
        <v>3</v>
      </c>
    </row>
    <row r="25" spans="1:7" x14ac:dyDescent="0.25">
      <c r="A25" s="5" t="s">
        <v>2</v>
      </c>
      <c r="B25" s="5" t="str">
        <f>"KENHARDT"</f>
        <v>KENHARDT</v>
      </c>
      <c r="C25" s="5" t="s">
        <v>22</v>
      </c>
      <c r="D25" s="5" t="s">
        <v>27</v>
      </c>
      <c r="E25" s="6">
        <v>845</v>
      </c>
      <c r="F25" s="6">
        <v>0</v>
      </c>
      <c r="G25" s="6">
        <v>845</v>
      </c>
    </row>
    <row r="26" spans="1:7" x14ac:dyDescent="0.25">
      <c r="A26" s="5" t="s">
        <v>2</v>
      </c>
      <c r="B26" s="5" t="str">
        <f>"LOERIESFONTEIN"</f>
        <v>LOERIESFONTEIN</v>
      </c>
      <c r="C26" s="5" t="s">
        <v>10</v>
      </c>
      <c r="D26" s="5" t="s">
        <v>11</v>
      </c>
      <c r="E26" s="6">
        <v>900</v>
      </c>
      <c r="F26" s="6">
        <v>0</v>
      </c>
      <c r="G26" s="6">
        <v>900</v>
      </c>
    </row>
    <row r="27" spans="1:7" x14ac:dyDescent="0.25">
      <c r="A27" s="5" t="s">
        <v>2</v>
      </c>
      <c r="B27" s="5" t="str">
        <f>"CARNARVON"</f>
        <v>CARNARVON</v>
      </c>
      <c r="C27" s="5" t="s">
        <v>12</v>
      </c>
      <c r="D27" s="5" t="s">
        <v>31</v>
      </c>
      <c r="E27" s="6">
        <v>1763</v>
      </c>
      <c r="F27" s="6">
        <v>0</v>
      </c>
      <c r="G27" s="6">
        <v>1763</v>
      </c>
    </row>
    <row r="28" spans="1:7" x14ac:dyDescent="0.25">
      <c r="A28" s="5" t="s">
        <v>2</v>
      </c>
      <c r="B28" s="5" t="str">
        <f>"POFADDER"</f>
        <v>POFADDER</v>
      </c>
      <c r="C28" s="5" t="s">
        <v>10</v>
      </c>
      <c r="D28" s="5" t="s">
        <v>32</v>
      </c>
      <c r="E28" s="6">
        <v>1999</v>
      </c>
      <c r="F28" s="6">
        <v>26</v>
      </c>
      <c r="G28" s="6">
        <v>1973</v>
      </c>
    </row>
    <row r="29" spans="1:7" x14ac:dyDescent="0.25">
      <c r="A29" s="5" t="s">
        <v>2</v>
      </c>
      <c r="B29" s="5" t="str">
        <f>"PORT NOLLOTH"</f>
        <v>PORT NOLLOTH</v>
      </c>
      <c r="C29" s="5" t="s">
        <v>10</v>
      </c>
      <c r="D29" s="5" t="s">
        <v>33</v>
      </c>
      <c r="E29" s="6">
        <v>113</v>
      </c>
      <c r="F29" s="6">
        <v>14</v>
      </c>
      <c r="G29" s="6">
        <v>99</v>
      </c>
    </row>
    <row r="30" spans="1:7" x14ac:dyDescent="0.25">
      <c r="A30" s="5" t="s">
        <v>2</v>
      </c>
      <c r="B30" s="5" t="str">
        <f>"KIMBERLEY"</f>
        <v>KIMBERLEY</v>
      </c>
      <c r="C30" s="5" t="s">
        <v>15</v>
      </c>
      <c r="D30" s="5" t="s">
        <v>16</v>
      </c>
      <c r="E30" s="6">
        <v>225</v>
      </c>
      <c r="F30" s="6">
        <v>209</v>
      </c>
      <c r="G30" s="6">
        <v>16</v>
      </c>
    </row>
    <row r="31" spans="1:7" x14ac:dyDescent="0.25">
      <c r="A31" s="5" t="s">
        <v>2</v>
      </c>
      <c r="B31" s="5" t="str">
        <f>"PRIESKA"</f>
        <v>PRIESKA</v>
      </c>
      <c r="C31" s="5" t="s">
        <v>12</v>
      </c>
      <c r="D31" s="5" t="s">
        <v>13</v>
      </c>
      <c r="E31" s="6">
        <v>103</v>
      </c>
      <c r="F31" s="6">
        <v>67</v>
      </c>
      <c r="G31" s="6">
        <v>36</v>
      </c>
    </row>
    <row r="32" spans="1:7" x14ac:dyDescent="0.25">
      <c r="A32" s="5" t="s">
        <v>2</v>
      </c>
      <c r="B32" s="5" t="str">
        <f>"ORANJEKRUIN"</f>
        <v>ORANJEKRUIN</v>
      </c>
      <c r="C32" s="5" t="s">
        <v>22</v>
      </c>
      <c r="D32" s="5" t="s">
        <v>27</v>
      </c>
      <c r="E32" s="6">
        <v>32</v>
      </c>
      <c r="F32" s="6">
        <v>28</v>
      </c>
      <c r="G32" s="6">
        <v>4</v>
      </c>
    </row>
    <row r="33" spans="1:7" x14ac:dyDescent="0.25">
      <c r="A33" s="5" t="s">
        <v>2</v>
      </c>
      <c r="B33" s="5" t="str">
        <f>"KEIMOES"</f>
        <v>KEIMOES</v>
      </c>
      <c r="C33" s="5" t="s">
        <v>22</v>
      </c>
      <c r="D33" s="5" t="s">
        <v>27</v>
      </c>
      <c r="E33" s="6">
        <v>369</v>
      </c>
      <c r="F33" s="6">
        <v>311</v>
      </c>
      <c r="G33" s="6">
        <v>58</v>
      </c>
    </row>
    <row r="34" spans="1:7" x14ac:dyDescent="0.25">
      <c r="A34" s="5" t="s">
        <v>2</v>
      </c>
      <c r="B34" s="5" t="str">
        <f>"BRANDVLEI"</f>
        <v>BRANDVLEI</v>
      </c>
      <c r="C34" s="5" t="s">
        <v>10</v>
      </c>
      <c r="D34" s="5" t="s">
        <v>11</v>
      </c>
      <c r="E34" s="6">
        <v>821</v>
      </c>
      <c r="F34" s="6">
        <v>0</v>
      </c>
      <c r="G34" s="6">
        <v>821</v>
      </c>
    </row>
    <row r="35" spans="1:7" x14ac:dyDescent="0.25">
      <c r="A35" s="5" t="s">
        <v>2</v>
      </c>
      <c r="B35" s="5" t="str">
        <f>"STEINKOPF"</f>
        <v>STEINKOPF</v>
      </c>
      <c r="C35" s="5" t="s">
        <v>10</v>
      </c>
      <c r="D35" s="5" t="s">
        <v>21</v>
      </c>
      <c r="E35" s="6">
        <v>229</v>
      </c>
      <c r="F35" s="6">
        <v>219</v>
      </c>
      <c r="G35" s="6">
        <v>10</v>
      </c>
    </row>
    <row r="36" spans="1:7" x14ac:dyDescent="0.25">
      <c r="A36" s="5" t="s">
        <v>2</v>
      </c>
      <c r="B36" s="5" t="str">
        <f>"PABALLELO"</f>
        <v>PABALLELO</v>
      </c>
      <c r="C36" s="5" t="s">
        <v>22</v>
      </c>
      <c r="D36" s="5" t="s">
        <v>27</v>
      </c>
      <c r="E36" s="6">
        <v>64</v>
      </c>
      <c r="F36" s="6">
        <v>44</v>
      </c>
      <c r="G36" s="6">
        <v>20</v>
      </c>
    </row>
    <row r="37" spans="1:7" x14ac:dyDescent="0.25">
      <c r="A37" s="5" t="s">
        <v>2</v>
      </c>
      <c r="B37" s="5" t="str">
        <f>"OLIFANTSHOEK"</f>
        <v>OLIFANTSHOEK</v>
      </c>
      <c r="C37" s="5" t="s">
        <v>17</v>
      </c>
      <c r="D37" s="5" t="s">
        <v>36</v>
      </c>
      <c r="E37" s="6">
        <v>27</v>
      </c>
      <c r="F37" s="6">
        <v>16</v>
      </c>
      <c r="G37" s="6">
        <v>11</v>
      </c>
    </row>
    <row r="38" spans="1:7" x14ac:dyDescent="0.25">
      <c r="A38" s="5" t="s">
        <v>2</v>
      </c>
      <c r="B38" s="5" t="str">
        <f>"GRIEKWASTAD"</f>
        <v>GRIEKWASTAD</v>
      </c>
      <c r="C38" s="5" t="s">
        <v>12</v>
      </c>
      <c r="D38" s="5" t="s">
        <v>30</v>
      </c>
      <c r="E38" s="6">
        <v>12</v>
      </c>
      <c r="F38" s="6">
        <v>9</v>
      </c>
      <c r="G38" s="6">
        <v>3</v>
      </c>
    </row>
    <row r="39" spans="1:7" x14ac:dyDescent="0.25">
      <c r="A39" s="5" t="s">
        <v>2</v>
      </c>
      <c r="B39" s="5" t="str">
        <f>"GALESHEWE"</f>
        <v>GALESHEWE</v>
      </c>
      <c r="C39" s="5" t="s">
        <v>15</v>
      </c>
      <c r="D39" s="5" t="s">
        <v>16</v>
      </c>
      <c r="E39" s="6">
        <v>12</v>
      </c>
      <c r="F39" s="6">
        <v>12</v>
      </c>
      <c r="G39" s="6" t="s">
        <v>0</v>
      </c>
    </row>
    <row r="40" spans="1:7" ht="15.75" customHeight="1" x14ac:dyDescent="0.25">
      <c r="A40" s="5" t="s">
        <v>2</v>
      </c>
      <c r="B40" s="5" t="str">
        <f>"ALEXANDERBAY"</f>
        <v>ALEXANDERBAY</v>
      </c>
      <c r="C40" s="5" t="s">
        <v>10</v>
      </c>
      <c r="D40" s="5" t="s">
        <v>33</v>
      </c>
      <c r="E40" s="6">
        <v>16</v>
      </c>
      <c r="F40" s="6">
        <v>9</v>
      </c>
      <c r="G40" s="6">
        <v>7</v>
      </c>
    </row>
    <row r="41" spans="1:7" x14ac:dyDescent="0.25">
      <c r="A41" s="5" t="s">
        <v>2</v>
      </c>
      <c r="B41" s="5" t="str">
        <f>"KAKAMAS"</f>
        <v>KAKAMAS</v>
      </c>
      <c r="C41" s="5" t="s">
        <v>22</v>
      </c>
      <c r="D41" s="5" t="s">
        <v>37</v>
      </c>
      <c r="E41" s="6">
        <v>376</v>
      </c>
      <c r="F41" s="6">
        <v>0</v>
      </c>
      <c r="G41" s="6">
        <v>376</v>
      </c>
    </row>
    <row r="42" spans="1:7" x14ac:dyDescent="0.25">
      <c r="A42" s="5" t="s">
        <v>2</v>
      </c>
      <c r="B42" s="5" t="str">
        <f>"GROBLERSHOOP"</f>
        <v>GROBLERSHOOP</v>
      </c>
      <c r="C42" s="5" t="s">
        <v>22</v>
      </c>
      <c r="D42" s="5" t="s">
        <v>27</v>
      </c>
      <c r="E42" s="6">
        <v>1206</v>
      </c>
      <c r="F42" s="6">
        <v>1188</v>
      </c>
      <c r="G42" s="6">
        <v>18</v>
      </c>
    </row>
    <row r="43" spans="1:7" x14ac:dyDescent="0.25">
      <c r="A43" s="5" t="s">
        <v>2</v>
      </c>
      <c r="B43" s="5" t="str">
        <f>"DE AAR"</f>
        <v>DE AAR</v>
      </c>
      <c r="C43" s="5" t="s">
        <v>12</v>
      </c>
      <c r="D43" s="5" t="s">
        <v>38</v>
      </c>
      <c r="E43" s="6">
        <v>158</v>
      </c>
      <c r="F43" s="6">
        <v>154</v>
      </c>
      <c r="G43" s="6">
        <v>4</v>
      </c>
    </row>
    <row r="44" spans="1:7" x14ac:dyDescent="0.25">
      <c r="A44" s="5" t="s">
        <v>2</v>
      </c>
      <c r="B44" s="5" t="str">
        <f>"RICHMOND (N CAPE)"</f>
        <v>RICHMOND (N CAPE)</v>
      </c>
      <c r="C44" s="5" t="s">
        <v>12</v>
      </c>
      <c r="D44" s="5" t="s">
        <v>14</v>
      </c>
      <c r="E44" s="6">
        <v>670</v>
      </c>
      <c r="F44" s="6">
        <v>0</v>
      </c>
      <c r="G44" s="6">
        <v>670</v>
      </c>
    </row>
    <row r="45" spans="1:7" x14ac:dyDescent="0.25">
      <c r="A45" s="5" t="s">
        <v>2</v>
      </c>
      <c r="B45" s="5" t="str">
        <f>"PETRUSVILLE"</f>
        <v>PETRUSVILLE</v>
      </c>
      <c r="C45" s="5" t="s">
        <v>12</v>
      </c>
      <c r="D45" s="5" t="s">
        <v>39</v>
      </c>
      <c r="E45" s="6">
        <v>363</v>
      </c>
      <c r="F45" s="6">
        <v>1</v>
      </c>
      <c r="G45" s="6">
        <v>362</v>
      </c>
    </row>
    <row r="46" spans="1:7" x14ac:dyDescent="0.25">
      <c r="A46" s="5" t="s">
        <v>2</v>
      </c>
      <c r="B46" s="5" t="str">
        <f>"BATHLARO"</f>
        <v>BATHLARO</v>
      </c>
      <c r="C46" s="5" t="s">
        <v>17</v>
      </c>
      <c r="D46" s="5" t="s">
        <v>18</v>
      </c>
      <c r="E46" s="6">
        <v>586</v>
      </c>
      <c r="F46" s="6">
        <v>580</v>
      </c>
      <c r="G46" s="6">
        <v>6</v>
      </c>
    </row>
    <row r="47" spans="1:7" x14ac:dyDescent="0.25">
      <c r="A47" s="5" t="s">
        <v>2</v>
      </c>
      <c r="B47" s="5" t="str">
        <f>"MAGOGONG"</f>
        <v>MAGOGONG</v>
      </c>
      <c r="C47" s="5" t="s">
        <v>15</v>
      </c>
      <c r="D47" s="5" t="s">
        <v>26</v>
      </c>
      <c r="E47" s="6">
        <v>3</v>
      </c>
      <c r="F47" s="6">
        <v>3</v>
      </c>
      <c r="G47" s="6" t="s">
        <v>0</v>
      </c>
    </row>
    <row r="48" spans="1:7" x14ac:dyDescent="0.25">
      <c r="A48" s="5" t="s">
        <v>2</v>
      </c>
      <c r="B48" s="5" t="str">
        <f>"VANWYKSVLEI"</f>
        <v>VANWYKSVLEI</v>
      </c>
      <c r="C48" s="5" t="s">
        <v>12</v>
      </c>
      <c r="D48" s="5" t="s">
        <v>31</v>
      </c>
      <c r="E48" s="6">
        <v>453</v>
      </c>
      <c r="F48" s="6">
        <v>0</v>
      </c>
      <c r="G48" s="6">
        <v>453</v>
      </c>
    </row>
    <row r="49" spans="1:7" x14ac:dyDescent="0.25">
      <c r="A49" s="5" t="s">
        <v>2</v>
      </c>
      <c r="B49" s="5" t="str">
        <f>"WARRENTON"</f>
        <v>WARRENTON</v>
      </c>
      <c r="C49" s="5" t="s">
        <v>15</v>
      </c>
      <c r="D49" s="5" t="s">
        <v>40</v>
      </c>
      <c r="E49" s="6">
        <v>58</v>
      </c>
      <c r="F49" s="6">
        <v>58</v>
      </c>
      <c r="G49" s="6">
        <v>0</v>
      </c>
    </row>
    <row r="50" spans="1:7" x14ac:dyDescent="0.25">
      <c r="A50" s="5" t="s">
        <v>2</v>
      </c>
      <c r="B50" s="5" t="str">
        <f>"PESCODIA"</f>
        <v>PESCODIA</v>
      </c>
      <c r="C50" s="5" t="s">
        <v>15</v>
      </c>
      <c r="D50" s="5" t="s">
        <v>16</v>
      </c>
      <c r="E50" s="6">
        <v>39</v>
      </c>
      <c r="F50" s="6">
        <v>38</v>
      </c>
      <c r="G50" s="6">
        <v>1</v>
      </c>
    </row>
    <row r="51" spans="1:7" x14ac:dyDescent="0.25">
      <c r="A51" s="5" t="s">
        <v>2</v>
      </c>
      <c r="B51" s="5" t="str">
        <f>"MOTHIBISTAT"</f>
        <v>MOTHIBISTAT</v>
      </c>
      <c r="C51" s="5" t="s">
        <v>17</v>
      </c>
      <c r="D51" s="5" t="s">
        <v>18</v>
      </c>
      <c r="E51" s="6">
        <v>256</v>
      </c>
      <c r="F51" s="6">
        <v>256</v>
      </c>
      <c r="G51" s="6">
        <v>0</v>
      </c>
    </row>
    <row r="52" spans="1:7" x14ac:dyDescent="0.25">
      <c r="A52" s="5" t="s">
        <v>2</v>
      </c>
      <c r="B52" s="5" t="str">
        <f>"SPRINGBOK"</f>
        <v>SPRINGBOK</v>
      </c>
      <c r="C52" s="5" t="s">
        <v>10</v>
      </c>
      <c r="D52" s="5" t="s">
        <v>21</v>
      </c>
      <c r="E52" s="6">
        <v>2507</v>
      </c>
      <c r="F52" s="6">
        <v>1579</v>
      </c>
      <c r="G52" s="6">
        <v>928</v>
      </c>
    </row>
    <row r="53" spans="1:7" x14ac:dyDescent="0.25">
      <c r="A53" s="5" t="s">
        <v>2</v>
      </c>
      <c r="B53" s="5" t="str">
        <f>"VICTORIA WEST"</f>
        <v>VICTORIA WEST</v>
      </c>
      <c r="C53" s="5" t="s">
        <v>12</v>
      </c>
      <c r="D53" s="5" t="s">
        <v>41</v>
      </c>
      <c r="E53" s="6">
        <v>1623</v>
      </c>
      <c r="F53" s="6">
        <v>57</v>
      </c>
      <c r="G53" s="6">
        <v>1566</v>
      </c>
    </row>
    <row r="54" spans="1:7" x14ac:dyDescent="0.25">
      <c r="A54" s="5" t="s">
        <v>2</v>
      </c>
      <c r="B54" s="5" t="str">
        <f>"NIEUWOUDTVILLE"</f>
        <v>NIEUWOUDTVILLE</v>
      </c>
      <c r="C54" s="5" t="s">
        <v>10</v>
      </c>
      <c r="D54" s="5" t="s">
        <v>11</v>
      </c>
      <c r="E54" s="6">
        <v>397</v>
      </c>
      <c r="F54" s="6">
        <v>122</v>
      </c>
      <c r="G54" s="6">
        <v>275</v>
      </c>
    </row>
    <row r="55" spans="1:7" x14ac:dyDescent="0.25">
      <c r="A55" s="5" t="s">
        <v>2</v>
      </c>
      <c r="B55" s="5" t="str">
        <f>"UPINGTON"</f>
        <v>UPINGTON</v>
      </c>
      <c r="C55" s="5" t="s">
        <v>22</v>
      </c>
      <c r="D55" s="5" t="s">
        <v>27</v>
      </c>
      <c r="E55" s="6">
        <v>154</v>
      </c>
      <c r="F55" s="6">
        <v>132</v>
      </c>
      <c r="G55" s="6">
        <v>22</v>
      </c>
    </row>
    <row r="56" spans="1:7" x14ac:dyDescent="0.25">
      <c r="A56" s="5" t="s">
        <v>2</v>
      </c>
      <c r="B56" s="5" t="str">
        <f>"BEACONSFIELD"</f>
        <v>BEACONSFIELD</v>
      </c>
      <c r="C56" s="5" t="s">
        <v>15</v>
      </c>
      <c r="D56" s="5" t="s">
        <v>16</v>
      </c>
      <c r="E56" s="6">
        <v>94</v>
      </c>
      <c r="F56" s="6">
        <v>84</v>
      </c>
      <c r="G56" s="6">
        <v>10</v>
      </c>
    </row>
    <row r="57" spans="1:7" x14ac:dyDescent="0.25">
      <c r="A57" s="5" t="s">
        <v>2</v>
      </c>
      <c r="B57" s="5" t="str">
        <f>"MANKURWANE"</f>
        <v>MANKURWANE</v>
      </c>
      <c r="C57" s="5" t="s">
        <v>15</v>
      </c>
      <c r="D57" s="5" t="s">
        <v>16</v>
      </c>
      <c r="E57" s="6">
        <v>25</v>
      </c>
      <c r="F57" s="6">
        <v>20</v>
      </c>
      <c r="G57" s="6">
        <v>5</v>
      </c>
    </row>
    <row r="58" spans="1:7" x14ac:dyDescent="0.25">
      <c r="A58" s="5" t="s">
        <v>2</v>
      </c>
      <c r="B58" s="5" t="str">
        <f>"DANIELSKUIL"</f>
        <v>DANIELSKUIL</v>
      </c>
      <c r="C58" s="5" t="s">
        <v>22</v>
      </c>
      <c r="D58" s="5" t="s">
        <v>23</v>
      </c>
      <c r="E58" s="6">
        <v>43</v>
      </c>
      <c r="F58" s="6">
        <v>22</v>
      </c>
      <c r="G58" s="6">
        <v>21</v>
      </c>
    </row>
    <row r="59" spans="1:7" s="3" customFormat="1" x14ac:dyDescent="0.25">
      <c r="A59" s="7" t="s">
        <v>3</v>
      </c>
      <c r="B59" s="7" t="str">
        <f>"FRASERBURG"</f>
        <v>FRASERBURG</v>
      </c>
      <c r="C59" s="7" t="s">
        <v>10</v>
      </c>
      <c r="D59" s="7" t="s">
        <v>24</v>
      </c>
      <c r="E59" s="8">
        <v>573</v>
      </c>
      <c r="F59" s="8">
        <v>0</v>
      </c>
      <c r="G59" s="8">
        <v>573</v>
      </c>
    </row>
    <row r="60" spans="1:7" s="3" customFormat="1" x14ac:dyDescent="0.25">
      <c r="A60" s="7" t="s">
        <v>3</v>
      </c>
      <c r="B60" s="7" t="str">
        <f>"SUTHERLAND"</f>
        <v>SUTHERLAND</v>
      </c>
      <c r="C60" s="7" t="s">
        <v>42</v>
      </c>
      <c r="D60" s="7" t="s">
        <v>24</v>
      </c>
      <c r="E60" s="8">
        <v>525</v>
      </c>
      <c r="F60" s="8">
        <v>0</v>
      </c>
      <c r="G60" s="8">
        <v>525</v>
      </c>
    </row>
    <row r="61" spans="1:7" x14ac:dyDescent="0.25">
      <c r="A61" s="9" t="s">
        <v>5</v>
      </c>
      <c r="B61" s="9" t="str">
        <f>"SASELAMANI"</f>
        <v>SASELAMANI</v>
      </c>
      <c r="C61" s="9" t="s">
        <v>43</v>
      </c>
      <c r="D61" s="9" t="s">
        <v>44</v>
      </c>
      <c r="E61" s="10">
        <v>2</v>
      </c>
      <c r="F61" s="10">
        <v>2</v>
      </c>
      <c r="G61" s="10">
        <v>0</v>
      </c>
    </row>
    <row r="62" spans="1:7" x14ac:dyDescent="0.25">
      <c r="A62" s="9" t="s">
        <v>5</v>
      </c>
      <c r="B62" s="9" t="str">
        <f>"MALAMULELE"</f>
        <v>MALAMULELE</v>
      </c>
      <c r="C62" s="9" t="s">
        <v>43</v>
      </c>
      <c r="D62" s="9" t="s">
        <v>44</v>
      </c>
      <c r="E62" s="10">
        <v>13</v>
      </c>
      <c r="F62" s="10">
        <v>13</v>
      </c>
      <c r="G62" s="10">
        <v>0</v>
      </c>
    </row>
    <row r="63" spans="1:7" s="3" customFormat="1" x14ac:dyDescent="0.25">
      <c r="A63" s="9" t="s">
        <v>5</v>
      </c>
      <c r="B63" s="9" t="str">
        <f>"SOVENGA"</f>
        <v>SOVENGA</v>
      </c>
      <c r="C63" s="9" t="s">
        <v>45</v>
      </c>
      <c r="D63" s="9" t="s">
        <v>46</v>
      </c>
      <c r="E63" s="10">
        <v>4</v>
      </c>
      <c r="F63" s="10">
        <v>0</v>
      </c>
      <c r="G63" s="10">
        <v>4</v>
      </c>
    </row>
    <row r="64" spans="1:7" s="3" customFormat="1" x14ac:dyDescent="0.25">
      <c r="A64" s="9" t="s">
        <v>5</v>
      </c>
      <c r="B64" s="9" t="str">
        <f>"BELA BELA WARMBAD"</f>
        <v>BELA BELA WARMBAD</v>
      </c>
      <c r="C64" s="9" t="s">
        <v>47</v>
      </c>
      <c r="D64" s="9" t="s">
        <v>48</v>
      </c>
      <c r="E64" s="10">
        <v>2</v>
      </c>
      <c r="F64" s="10">
        <v>0</v>
      </c>
      <c r="G64" s="10">
        <v>2</v>
      </c>
    </row>
    <row r="65" spans="1:7" s="3" customFormat="1" x14ac:dyDescent="0.25">
      <c r="A65" s="9" t="s">
        <v>5</v>
      </c>
      <c r="B65" s="9" t="str">
        <f>"LEPHALALE ELLISRAS"</f>
        <v>LEPHALALE ELLISRAS</v>
      </c>
      <c r="C65" s="9" t="s">
        <v>47</v>
      </c>
      <c r="D65" s="9" t="s">
        <v>49</v>
      </c>
      <c r="E65" s="10">
        <v>5</v>
      </c>
      <c r="F65" s="10">
        <v>1</v>
      </c>
      <c r="G65" s="10">
        <v>4</v>
      </c>
    </row>
    <row r="66" spans="1:7" s="3" customFormat="1" x14ac:dyDescent="0.25">
      <c r="A66" s="9" t="s">
        <v>5</v>
      </c>
      <c r="B66" s="9" t="str">
        <f>"THABAZIMBI"</f>
        <v>THABAZIMBI</v>
      </c>
      <c r="C66" s="9" t="s">
        <v>47</v>
      </c>
      <c r="D66" s="9" t="str">
        <f>"THABAZIMBI"</f>
        <v>THABAZIMBI</v>
      </c>
      <c r="E66" s="10">
        <v>3</v>
      </c>
      <c r="F66" s="10">
        <v>1</v>
      </c>
      <c r="G66" s="10">
        <v>2</v>
      </c>
    </row>
    <row r="67" spans="1:7" s="3" customFormat="1" x14ac:dyDescent="0.25">
      <c r="A67" s="2" t="s">
        <v>4</v>
      </c>
      <c r="B67" s="2" t="str">
        <f>"EMPUMALANGA"</f>
        <v>EMPUMALANGA</v>
      </c>
      <c r="C67" s="2" t="s">
        <v>50</v>
      </c>
      <c r="D67" s="2" t="s">
        <v>51</v>
      </c>
      <c r="E67" s="11">
        <v>2</v>
      </c>
      <c r="F67" s="11">
        <v>0</v>
      </c>
      <c r="G67" s="11">
        <v>2</v>
      </c>
    </row>
    <row r="68" spans="1:7" x14ac:dyDescent="0.25">
      <c r="A68" s="12" t="s">
        <v>1</v>
      </c>
      <c r="B68" s="13"/>
      <c r="C68" s="1"/>
      <c r="D68" s="1"/>
      <c r="E68" s="4">
        <f>SUM(E3:E67)</f>
        <v>22387</v>
      </c>
      <c r="F68" s="4">
        <f>SUM(F3:F67)</f>
        <v>8244</v>
      </c>
      <c r="G68" s="4">
        <f>SUM(G3:G67)</f>
        <v>14143</v>
      </c>
    </row>
  </sheetData>
  <mergeCells count="2">
    <mergeCell ref="A68:B68"/>
    <mergeCell ref="A1:G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STB`S ISSUED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Annamarie Melville</dc:creator>
  <cp:lastModifiedBy>Sehlabela Chuene</cp:lastModifiedBy>
  <dcterms:created xsi:type="dcterms:W3CDTF">2016-10-31T12:58:21Z</dcterms:created>
  <dcterms:modified xsi:type="dcterms:W3CDTF">2016-11-07T06:37:01Z</dcterms:modified>
</cp:coreProperties>
</file>