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Downloads\Submission\"/>
    </mc:Choice>
  </mc:AlternateContent>
  <xr:revisionPtr revIDLastSave="0" documentId="13_ncr:1_{63B828BB-5E8E-4B54-B2C0-70C7500DAD57}" xr6:coauthVersionLast="47" xr6:coauthVersionMax="47" xr10:uidLastSave="{00000000-0000-0000-0000-000000000000}"/>
  <bookViews>
    <workbookView xWindow="1170" yWindow="60" windowWidth="25830" windowHeight="15540" xr2:uid="{8CBE9316-E3C6-7543-B491-8C9FE00D08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51" i="1"/>
  <c r="L8" i="1"/>
  <c r="L9" i="1"/>
  <c r="L10" i="1"/>
  <c r="L11" i="1"/>
  <c r="L12" i="1"/>
  <c r="L13" i="1"/>
  <c r="L14" i="1"/>
  <c r="L15" i="1"/>
  <c r="L16" i="1"/>
  <c r="L17" i="1"/>
  <c r="L18" i="1"/>
  <c r="L19" i="1"/>
  <c r="L24" i="1"/>
  <c r="L25" i="1"/>
  <c r="L26" i="1"/>
  <c r="L27" i="1"/>
  <c r="L28" i="1"/>
  <c r="L29" i="1"/>
  <c r="L30" i="1"/>
  <c r="L31" i="1"/>
  <c r="L32" i="1"/>
  <c r="L33" i="1"/>
  <c r="L34" i="1"/>
  <c r="L35" i="1"/>
  <c r="L40" i="1"/>
  <c r="L41" i="1"/>
  <c r="L42" i="1"/>
  <c r="L43" i="1"/>
  <c r="L44" i="1"/>
  <c r="L45" i="1"/>
  <c r="L46" i="1"/>
  <c r="L47" i="1"/>
  <c r="L48" i="1"/>
  <c r="L49" i="1"/>
  <c r="L50" i="1"/>
  <c r="L51" i="1"/>
  <c r="J52" i="1"/>
  <c r="L20" i="1" s="1"/>
  <c r="H9" i="1"/>
  <c r="H10" i="1"/>
  <c r="H14" i="1"/>
  <c r="H17" i="1"/>
  <c r="H25" i="1"/>
  <c r="H26" i="1"/>
  <c r="H29" i="1"/>
  <c r="H33" i="1"/>
  <c r="H35" i="1"/>
  <c r="H42" i="1"/>
  <c r="G52" i="1"/>
  <c r="E5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4" i="1"/>
  <c r="C52" i="1"/>
  <c r="K18" i="1" s="1"/>
  <c r="B52" i="1"/>
  <c r="K27" i="1" l="1"/>
  <c r="K30" i="1"/>
  <c r="K43" i="1"/>
  <c r="K32" i="1"/>
  <c r="K12" i="1"/>
  <c r="K17" i="1"/>
  <c r="K16" i="1"/>
  <c r="K46" i="1"/>
  <c r="K13" i="1"/>
  <c r="K41" i="1"/>
  <c r="K48" i="1"/>
  <c r="K47" i="1"/>
  <c r="K29" i="1"/>
  <c r="K28" i="1"/>
  <c r="K25" i="1"/>
  <c r="K40" i="1"/>
  <c r="K23" i="1"/>
  <c r="K38" i="1"/>
  <c r="K22" i="1"/>
  <c r="K6" i="1"/>
  <c r="K37" i="1"/>
  <c r="K5" i="1"/>
  <c r="L39" i="1"/>
  <c r="L23" i="1"/>
  <c r="L7" i="1"/>
  <c r="K44" i="1"/>
  <c r="K26" i="1"/>
  <c r="K24" i="1"/>
  <c r="K36" i="1"/>
  <c r="K20" i="1"/>
  <c r="K51" i="1"/>
  <c r="L38" i="1"/>
  <c r="L22" i="1"/>
  <c r="L6" i="1"/>
  <c r="K31" i="1"/>
  <c r="K14" i="1"/>
  <c r="K45" i="1"/>
  <c r="K42" i="1"/>
  <c r="K10" i="1"/>
  <c r="K8" i="1"/>
  <c r="K35" i="1"/>
  <c r="K19" i="1"/>
  <c r="L37" i="1"/>
  <c r="L21" i="1"/>
  <c r="L5" i="1"/>
  <c r="K33" i="1"/>
  <c r="K15" i="1"/>
  <c r="K11" i="1"/>
  <c r="K9" i="1"/>
  <c r="K7" i="1"/>
  <c r="K21" i="1"/>
  <c r="K34" i="1"/>
  <c r="L4" i="1"/>
  <c r="L36" i="1"/>
  <c r="L52" i="1" l="1"/>
  <c r="K52" i="1"/>
</calcChain>
</file>

<file path=xl/sharedStrings.xml><?xml version="1.0" encoding="utf-8"?>
<sst xmlns="http://schemas.openxmlformats.org/spreadsheetml/2006/main" count="70" uniqueCount="66">
  <si>
    <t>Party</t>
  </si>
  <si>
    <t>INDEPENDENT(S)</t>
  </si>
  <si>
    <t>AFRICAN CONGRESS OF DEMOCRATS</t>
  </si>
  <si>
    <t>AFRICAN CONTENT MOVEMENT</t>
  </si>
  <si>
    <t>AFRICAN COVENANT</t>
  </si>
  <si>
    <t>AFRICAN DEMOCRATIC CHANGE</t>
  </si>
  <si>
    <t>AFRICAN INDEPENDENT CONGRESS</t>
  </si>
  <si>
    <t>AFRICAN NATIONAL CONGRESS</t>
  </si>
  <si>
    <t>AFRICAN PEOPLE'S CONVENTION</t>
  </si>
  <si>
    <t>AFRICAN RENAISSANCE UNITY</t>
  </si>
  <si>
    <t>AFRICAN SECURITY CONGRESS</t>
  </si>
  <si>
    <t>AFRICAN TRANSFORMATION MOVEMENT</t>
  </si>
  <si>
    <t>AFRIKAN ALLIANCE OF SOCIAL DEMOCRATS</t>
  </si>
  <si>
    <t>AGANG SOUTH AFRICA</t>
  </si>
  <si>
    <t>AL JAMA-AH</t>
  </si>
  <si>
    <t>ALLIANCE FOR TRANSFORMATION FOR ALL</t>
  </si>
  <si>
    <t>AZANIAN PEOPLE'S ORGANISATION</t>
  </si>
  <si>
    <t>BETTER RESIDENTS ASSOCIATION</t>
  </si>
  <si>
    <t>BLACK FIRST LAND FIRST</t>
  </si>
  <si>
    <t>CAPITALIST PARTY OF SOUTH AFRICA</t>
  </si>
  <si>
    <t>CHRISTIAN POLITICAL MOVEMENT</t>
  </si>
  <si>
    <t>COMPATRIOTS OF SOUTH AFRICA</t>
  </si>
  <si>
    <t>CONGRESS  OF THE PEOPLE</t>
  </si>
  <si>
    <t>DEMOCRATIC ALLIANCE</t>
  </si>
  <si>
    <t>DEMOCRATIC LIBERAL CONGRESS</t>
  </si>
  <si>
    <t>ECONOMIC EMANCIPATION FORUM</t>
  </si>
  <si>
    <t>ECONOMIC FREEDOM FIGHTERS</t>
  </si>
  <si>
    <t>FORUM 4 SERVICE DELIVERY</t>
  </si>
  <si>
    <t>FREE DEMOCRATS</t>
  </si>
  <si>
    <t>FRONT NASIONAAL/FRONT NATIONAL</t>
  </si>
  <si>
    <t>GOOD</t>
  </si>
  <si>
    <t>INDEPENDENT CIVIC ORGANISATION OF SOUTH AFRICA</t>
  </si>
  <si>
    <t>INKATHA FREEDOM PARTY</t>
  </si>
  <si>
    <t>INTERNATIONAL REVELATION CONGRESS</t>
  </si>
  <si>
    <t>LAND PARTY</t>
  </si>
  <si>
    <t>MINORITY FRONT</t>
  </si>
  <si>
    <t>NATIONAL PEOPLES AMBASSADORS</t>
  </si>
  <si>
    <t>NATIONAL PEOPLE'S FRONT</t>
  </si>
  <si>
    <t>PAN AFRICANIST CONGRESS OF AZANIA</t>
  </si>
  <si>
    <t>PATRIOTIC ALLIANCE</t>
  </si>
  <si>
    <t>PEOPLE'S REVOLUTIONARY MOVEMENT</t>
  </si>
  <si>
    <t>POWER OF AFRICANS UNITY</t>
  </si>
  <si>
    <t>SOCIALIST REVOLUTIONARY WORKERS PARTY</t>
  </si>
  <si>
    <t>SOUTH AFRICAN NATIONAL CONGRESS OF TRADITIONAL AUTHORITIES</t>
  </si>
  <si>
    <t>FREEDOM FRONT</t>
  </si>
  <si>
    <t>women Forward</t>
  </si>
  <si>
    <t>Total valid votes</t>
  </si>
  <si>
    <t>Spoilt votes</t>
  </si>
  <si>
    <t>Total votes cast</t>
  </si>
  <si>
    <t>Registered population</t>
  </si>
  <si>
    <t>Quotas</t>
  </si>
  <si>
    <t>Available seats</t>
  </si>
  <si>
    <t>Quota</t>
  </si>
  <si>
    <t>Valid Votes National</t>
  </si>
  <si>
    <t>First Calc</t>
  </si>
  <si>
    <t>Prov Seats</t>
  </si>
  <si>
    <t>Average</t>
  </si>
  <si>
    <t>Rank</t>
  </si>
  <si>
    <t>Final Seats</t>
  </si>
  <si>
    <t>% Votes</t>
  </si>
  <si>
    <t>% Seats</t>
  </si>
  <si>
    <t>ATKINS PROPOSAL (6 SEATS FOR INDEPENDENTS)</t>
  </si>
  <si>
    <t>ANNEXURE 6</t>
  </si>
  <si>
    <t>SOUTH AFRICAN MAINTANANCE AND ESTATE BENEFICIARIES ASSOCIATION</t>
  </si>
  <si>
    <t>Total Regional Seats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</si>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</sst>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3" borderId="11" xfId="0" applyFont="1" applyFill="1" applyBorder="1"/>
    <xf numFmtId="3" fontId="5" fillId="3" borderId="6" xfId="0" applyNumberFormat="1" applyFont="1" applyFill="1" applyBorder="1"/>
    <xf numFmtId="3" fontId="5" fillId="3" borderId="9" xfId="0" applyNumberFormat="1" applyFont="1" applyFill="1" applyBorder="1"/>
    <xf numFmtId="2" fontId="5" fillId="3" borderId="27" xfId="0" applyNumberFormat="1" applyFont="1" applyFill="1" applyBorder="1"/>
    <xf numFmtId="0" fontId="5" fillId="3" borderId="27" xfId="0" applyFont="1" applyFill="1" applyBorder="1"/>
    <xf numFmtId="1" fontId="5" fillId="3" borderId="27" xfId="0" applyNumberFormat="1" applyFont="1" applyFill="1" applyBorder="1"/>
    <xf numFmtId="0" fontId="5" fillId="3" borderId="28" xfId="0" applyFont="1" applyFill="1" applyBorder="1"/>
    <xf numFmtId="2" fontId="5" fillId="3" borderId="2" xfId="0" applyNumberFormat="1" applyFont="1" applyFill="1" applyBorder="1"/>
    <xf numFmtId="0" fontId="4" fillId="0" borderId="11" xfId="0" applyFont="1" applyBorder="1"/>
    <xf numFmtId="3" fontId="5" fillId="2" borderId="6" xfId="0" applyNumberFormat="1" applyFont="1" applyFill="1" applyBorder="1"/>
    <xf numFmtId="3" fontId="5" fillId="0" borderId="8" xfId="0" applyNumberFormat="1" applyFont="1" applyBorder="1"/>
    <xf numFmtId="2" fontId="5" fillId="0" borderId="18" xfId="0" applyNumberFormat="1" applyFont="1" applyBorder="1"/>
    <xf numFmtId="0" fontId="5" fillId="0" borderId="20" xfId="0" applyFont="1" applyBorder="1"/>
    <xf numFmtId="1" fontId="5" fillId="0" borderId="20" xfId="0" applyNumberFormat="1" applyFont="1" applyBorder="1"/>
    <xf numFmtId="0" fontId="5" fillId="2" borderId="12" xfId="0" applyFont="1" applyFill="1" applyBorder="1"/>
    <xf numFmtId="2" fontId="5" fillId="0" borderId="22" xfId="0" applyNumberFormat="1" applyFont="1" applyBorder="1"/>
    <xf numFmtId="0" fontId="5" fillId="0" borderId="12" xfId="0" applyFont="1" applyBorder="1"/>
    <xf numFmtId="2" fontId="5" fillId="0" borderId="12" xfId="0" applyNumberFormat="1" applyFont="1" applyBorder="1"/>
    <xf numFmtId="0" fontId="4" fillId="0" borderId="3" xfId="0" applyFont="1" applyBorder="1"/>
    <xf numFmtId="2" fontId="5" fillId="4" borderId="12" xfId="0" applyNumberFormat="1" applyFont="1" applyFill="1" applyBorder="1"/>
    <xf numFmtId="0" fontId="4" fillId="0" borderId="13" xfId="0" applyFont="1" applyBorder="1"/>
    <xf numFmtId="3" fontId="5" fillId="2" borderId="12" xfId="0" applyNumberFormat="1" applyFont="1" applyFill="1" applyBorder="1"/>
    <xf numFmtId="3" fontId="5" fillId="0" borderId="16" xfId="0" applyNumberFormat="1" applyFont="1" applyBorder="1"/>
    <xf numFmtId="0" fontId="4" fillId="3" borderId="8" xfId="0" applyFont="1" applyFill="1" applyBorder="1"/>
    <xf numFmtId="3" fontId="5" fillId="3" borderId="24" xfId="0" applyNumberFormat="1" applyFont="1" applyFill="1" applyBorder="1"/>
    <xf numFmtId="2" fontId="5" fillId="3" borderId="24" xfId="0" applyNumberFormat="1" applyFont="1" applyFill="1" applyBorder="1"/>
    <xf numFmtId="0" fontId="5" fillId="3" borderId="24" xfId="0" applyFont="1" applyFill="1" applyBorder="1"/>
    <xf numFmtId="1" fontId="5" fillId="3" borderId="24" xfId="0" applyNumberFormat="1" applyFont="1" applyFill="1" applyBorder="1"/>
    <xf numFmtId="0" fontId="5" fillId="3" borderId="31" xfId="0" applyFont="1" applyFill="1" applyBorder="1"/>
    <xf numFmtId="3" fontId="5" fillId="0" borderId="9" xfId="0" applyNumberFormat="1" applyFont="1" applyBorder="1"/>
    <xf numFmtId="0" fontId="4" fillId="3" borderId="3" xfId="0" applyFont="1" applyFill="1" applyBorder="1"/>
    <xf numFmtId="3" fontId="5" fillId="3" borderId="25" xfId="0" applyNumberFormat="1" applyFont="1" applyFill="1" applyBorder="1"/>
    <xf numFmtId="0" fontId="4" fillId="0" borderId="26" xfId="0" applyFont="1" applyBorder="1"/>
    <xf numFmtId="3" fontId="5" fillId="2" borderId="15" xfId="0" applyNumberFormat="1" applyFont="1" applyFill="1" applyBorder="1"/>
    <xf numFmtId="3" fontId="5" fillId="0" borderId="23" xfId="0" applyNumberFormat="1" applyFont="1" applyBorder="1"/>
    <xf numFmtId="2" fontId="5" fillId="0" borderId="19" xfId="0" applyNumberFormat="1" applyFont="1" applyBorder="1"/>
    <xf numFmtId="0" fontId="5" fillId="0" borderId="21" xfId="0" applyFont="1" applyBorder="1"/>
    <xf numFmtId="1" fontId="5" fillId="0" borderId="21" xfId="0" applyNumberFormat="1" applyFont="1" applyBorder="1"/>
    <xf numFmtId="0" fontId="5" fillId="2" borderId="15" xfId="0" applyFont="1" applyFill="1" applyBorder="1"/>
    <xf numFmtId="2" fontId="5" fillId="0" borderId="23" xfId="0" applyNumberFormat="1" applyFont="1" applyBorder="1"/>
    <xf numFmtId="0" fontId="5" fillId="0" borderId="15" xfId="0" applyFont="1" applyBorder="1"/>
    <xf numFmtId="2" fontId="5" fillId="0" borderId="15" xfId="0" applyNumberFormat="1" applyFont="1" applyBorder="1"/>
    <xf numFmtId="0" fontId="3" fillId="2" borderId="30" xfId="0" applyFont="1" applyFill="1" applyBorder="1"/>
    <xf numFmtId="3" fontId="3" fillId="2" borderId="15" xfId="0" applyNumberFormat="1" applyFont="1" applyFill="1" applyBorder="1"/>
    <xf numFmtId="3" fontId="3" fillId="2" borderId="23" xfId="0" applyNumberFormat="1" applyFont="1" applyFill="1" applyBorder="1"/>
    <xf numFmtId="0" fontId="5" fillId="0" borderId="14" xfId="0" applyFont="1" applyBorder="1"/>
    <xf numFmtId="2" fontId="5" fillId="0" borderId="30" xfId="0" applyNumberFormat="1" applyFont="1" applyBorder="1"/>
    <xf numFmtId="0" fontId="5" fillId="0" borderId="0" xfId="0" applyFont="1"/>
    <xf numFmtId="0" fontId="3" fillId="2" borderId="5" xfId="0" applyFont="1" applyFill="1" applyBorder="1"/>
    <xf numFmtId="0" fontId="6" fillId="2" borderId="0" xfId="0" applyFont="1" applyFill="1" applyAlignment="1">
      <alignment horizontal="right" vertical="top"/>
    </xf>
    <xf numFmtId="0" fontId="5" fillId="2" borderId="0" xfId="0" applyFont="1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1" applyFont="1" applyFill="1" applyBorder="1"/>
    <xf numFmtId="0" fontId="3" fillId="2" borderId="0" xfId="1" applyFont="1" applyFill="1" applyAlignment="1">
      <alignment horizontal="right" vertical="top"/>
    </xf>
    <xf numFmtId="0" fontId="3" fillId="2" borderId="4" xfId="1" applyFont="1" applyFill="1" applyBorder="1"/>
    <xf numFmtId="0" fontId="3" fillId="2" borderId="14" xfId="1" applyFont="1" applyFill="1" applyBorder="1" applyAlignment="1">
      <alignment horizontal="right" vertical="top"/>
    </xf>
    <xf numFmtId="0" fontId="5" fillId="2" borderId="14" xfId="0" applyFont="1" applyFill="1" applyBorder="1"/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0" borderId="0" xfId="0" applyFont="1"/>
  </cellXfs>
  <cellStyles count="2">
    <cellStyle name="Normal" xfId="0" builtinId="0"/>
    <cellStyle name="Normal 3" xfId="1" xr:uid="{580AD2F7-7374-E340-AEB1-10E8963656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B549-5280-BC4B-87FE-E10CDE8F7A86}">
  <dimension ref="A1:M58"/>
  <sheetViews>
    <sheetView tabSelected="1" zoomScale="91" zoomScaleNormal="100" workbookViewId="0">
      <selection activeCell="A68" sqref="A68"/>
    </sheetView>
  </sheetViews>
  <sheetFormatPr defaultColWidth="11" defaultRowHeight="15.75" x14ac:dyDescent="0.25"/>
  <cols>
    <col min="1" max="1" width="55.5" customWidth="1"/>
  </cols>
  <sheetData>
    <row r="1" spans="1:13" x14ac:dyDescent="0.25">
      <c r="A1" s="1" t="s">
        <v>62</v>
      </c>
    </row>
    <row r="2" spans="1:13" ht="16.5" thickBot="1" x14ac:dyDescent="0.3">
      <c r="A2" s="1" t="s">
        <v>61</v>
      </c>
    </row>
    <row r="3" spans="1:13" ht="45.75" thickBot="1" x14ac:dyDescent="0.3">
      <c r="A3" s="2" t="s">
        <v>0</v>
      </c>
      <c r="B3" s="61" t="s">
        <v>64</v>
      </c>
      <c r="C3" s="62" t="s">
        <v>53</v>
      </c>
      <c r="D3" s="63" t="s">
        <v>54</v>
      </c>
      <c r="E3" s="64" t="s">
        <v>55</v>
      </c>
      <c r="F3" s="65" t="s">
        <v>57</v>
      </c>
      <c r="G3" s="66" t="s">
        <v>55</v>
      </c>
      <c r="H3" s="66" t="s">
        <v>56</v>
      </c>
      <c r="I3" s="66" t="s">
        <v>57</v>
      </c>
      <c r="J3" s="61" t="s">
        <v>58</v>
      </c>
      <c r="K3" s="67" t="s">
        <v>59</v>
      </c>
      <c r="L3" s="67" t="s">
        <v>60</v>
      </c>
      <c r="M3" s="67" t="s">
        <v>65</v>
      </c>
    </row>
    <row r="4" spans="1:13" x14ac:dyDescent="0.25">
      <c r="A4" s="3" t="s">
        <v>1</v>
      </c>
      <c r="B4" s="4">
        <v>1</v>
      </c>
      <c r="C4" s="5">
        <v>0</v>
      </c>
      <c r="D4" s="6">
        <f>C4/$E$58</f>
        <v>0</v>
      </c>
      <c r="E4" s="7"/>
      <c r="F4" s="7"/>
      <c r="G4" s="7"/>
      <c r="H4" s="8"/>
      <c r="I4" s="7"/>
      <c r="J4" s="7">
        <v>1</v>
      </c>
      <c r="K4" s="6"/>
      <c r="L4" s="9">
        <f>J4/$J$52*100</f>
        <v>0.25</v>
      </c>
      <c r="M4" s="10"/>
    </row>
    <row r="5" spans="1:13" x14ac:dyDescent="0.25">
      <c r="A5" s="11" t="s">
        <v>2</v>
      </c>
      <c r="B5" s="12">
        <v>0</v>
      </c>
      <c r="C5" s="13">
        <v>3768</v>
      </c>
      <c r="D5" s="14">
        <f t="shared" ref="D5:D51" si="0">C5/$E$58</f>
        <v>8.8924551011257166E-2</v>
      </c>
      <c r="E5" s="15"/>
      <c r="F5" s="15"/>
      <c r="G5" s="15"/>
      <c r="H5" s="16"/>
      <c r="I5" s="15"/>
      <c r="J5" s="17"/>
      <c r="K5" s="18">
        <f t="shared" ref="K5:K51" si="1">C5/$C$52*100</f>
        <v>2.2512991125113617E-2</v>
      </c>
      <c r="L5" s="19">
        <f t="shared" ref="L5:L51" si="2">J5/$J$52*100</f>
        <v>0</v>
      </c>
      <c r="M5" s="20">
        <f t="shared" ref="M5:M51" si="3">L5-K5</f>
        <v>-2.2512991125113617E-2</v>
      </c>
    </row>
    <row r="6" spans="1:13" x14ac:dyDescent="0.25">
      <c r="A6" s="21" t="s">
        <v>3</v>
      </c>
      <c r="B6" s="12">
        <v>0</v>
      </c>
      <c r="C6" s="13">
        <v>4841</v>
      </c>
      <c r="D6" s="14">
        <f t="shared" si="0"/>
        <v>0.1142472801076157</v>
      </c>
      <c r="E6" s="15"/>
      <c r="F6" s="15"/>
      <c r="G6" s="15"/>
      <c r="H6" s="16"/>
      <c r="I6" s="15"/>
      <c r="J6" s="17"/>
      <c r="K6" s="18">
        <f t="shared" si="1"/>
        <v>2.8923935784680211E-2</v>
      </c>
      <c r="L6" s="19">
        <f t="shared" si="2"/>
        <v>0</v>
      </c>
      <c r="M6" s="20">
        <f t="shared" si="3"/>
        <v>-2.8923935784680211E-2</v>
      </c>
    </row>
    <row r="7" spans="1:13" x14ac:dyDescent="0.25">
      <c r="A7" s="21" t="s">
        <v>4</v>
      </c>
      <c r="B7" s="12">
        <v>0</v>
      </c>
      <c r="C7" s="13">
        <v>7019</v>
      </c>
      <c r="D7" s="14">
        <f t="shared" si="0"/>
        <v>0.16564793618577869</v>
      </c>
      <c r="E7" s="15"/>
      <c r="F7" s="15"/>
      <c r="G7" s="15"/>
      <c r="H7" s="16"/>
      <c r="I7" s="15"/>
      <c r="J7" s="17"/>
      <c r="K7" s="18">
        <f t="shared" si="1"/>
        <v>4.1937018234387599E-2</v>
      </c>
      <c r="L7" s="19">
        <f t="shared" si="2"/>
        <v>0</v>
      </c>
      <c r="M7" s="20">
        <f t="shared" si="3"/>
        <v>-4.1937018234387599E-2</v>
      </c>
    </row>
    <row r="8" spans="1:13" x14ac:dyDescent="0.25">
      <c r="A8" s="21" t="s">
        <v>5</v>
      </c>
      <c r="B8" s="12">
        <v>0</v>
      </c>
      <c r="C8" s="13">
        <v>6499</v>
      </c>
      <c r="D8" s="14">
        <f t="shared" si="0"/>
        <v>0.15337597054728247</v>
      </c>
      <c r="E8" s="15"/>
      <c r="F8" s="15"/>
      <c r="G8" s="15"/>
      <c r="H8" s="16"/>
      <c r="I8" s="15"/>
      <c r="J8" s="17"/>
      <c r="K8" s="18">
        <f t="shared" si="1"/>
        <v>3.8830129862556635E-2</v>
      </c>
      <c r="L8" s="19">
        <f t="shared" si="2"/>
        <v>0</v>
      </c>
      <c r="M8" s="20">
        <f t="shared" si="3"/>
        <v>-3.8830129862556635E-2</v>
      </c>
    </row>
    <row r="9" spans="1:13" x14ac:dyDescent="0.25">
      <c r="A9" s="21" t="s">
        <v>6</v>
      </c>
      <c r="B9" s="12">
        <v>0</v>
      </c>
      <c r="C9" s="13">
        <v>48107</v>
      </c>
      <c r="D9" s="14">
        <f t="shared" si="0"/>
        <v>1.135322021098341</v>
      </c>
      <c r="E9" s="15">
        <v>1</v>
      </c>
      <c r="F9" s="15"/>
      <c r="G9" s="15">
        <v>1</v>
      </c>
      <c r="H9" s="16">
        <f t="shared" ref="H9:H42" si="4">C9/G9</f>
        <v>48107</v>
      </c>
      <c r="I9" s="15">
        <v>1</v>
      </c>
      <c r="J9" s="17">
        <v>2</v>
      </c>
      <c r="K9" s="18">
        <f t="shared" si="1"/>
        <v>0.28742899789167747</v>
      </c>
      <c r="L9" s="19">
        <f t="shared" si="2"/>
        <v>0.5</v>
      </c>
      <c r="M9" s="22">
        <f t="shared" si="3"/>
        <v>0.21257100210832253</v>
      </c>
    </row>
    <row r="10" spans="1:13" x14ac:dyDescent="0.25">
      <c r="A10" s="21" t="s">
        <v>7</v>
      </c>
      <c r="B10" s="12">
        <v>122</v>
      </c>
      <c r="C10" s="13">
        <v>10026475</v>
      </c>
      <c r="D10" s="14">
        <f t="shared" si="0"/>
        <v>236.62414745238712</v>
      </c>
      <c r="E10" s="15">
        <v>236</v>
      </c>
      <c r="F10" s="15"/>
      <c r="G10" s="15">
        <v>236</v>
      </c>
      <c r="H10" s="16">
        <f t="shared" si="4"/>
        <v>42485.063559322036</v>
      </c>
      <c r="I10" s="15">
        <v>5</v>
      </c>
      <c r="J10" s="17">
        <v>237</v>
      </c>
      <c r="K10" s="18">
        <f t="shared" si="1"/>
        <v>59.906035746065164</v>
      </c>
      <c r="L10" s="19">
        <f t="shared" si="2"/>
        <v>59.25</v>
      </c>
      <c r="M10" s="20">
        <f t="shared" si="3"/>
        <v>-0.65603574606516446</v>
      </c>
    </row>
    <row r="11" spans="1:13" x14ac:dyDescent="0.25">
      <c r="A11" s="21" t="s">
        <v>8</v>
      </c>
      <c r="B11" s="12">
        <v>0</v>
      </c>
      <c r="C11" s="13">
        <v>19593</v>
      </c>
      <c r="D11" s="14">
        <f t="shared" si="0"/>
        <v>0.46239350529818518</v>
      </c>
      <c r="E11" s="15"/>
      <c r="F11" s="15"/>
      <c r="G11" s="15"/>
      <c r="H11" s="16"/>
      <c r="I11" s="15"/>
      <c r="J11" s="17"/>
      <c r="K11" s="18">
        <f t="shared" si="1"/>
        <v>0.11706396897939256</v>
      </c>
      <c r="L11" s="19">
        <f t="shared" si="2"/>
        <v>0</v>
      </c>
      <c r="M11" s="20">
        <f t="shared" si="3"/>
        <v>-0.11706396897939256</v>
      </c>
    </row>
    <row r="12" spans="1:13" x14ac:dyDescent="0.25">
      <c r="A12" s="21" t="s">
        <v>9</v>
      </c>
      <c r="B12" s="12">
        <v>0</v>
      </c>
      <c r="C12" s="13">
        <v>3860</v>
      </c>
      <c r="D12" s="14">
        <f t="shared" si="0"/>
        <v>9.1095744931914191E-2</v>
      </c>
      <c r="E12" s="15"/>
      <c r="F12" s="15"/>
      <c r="G12" s="15"/>
      <c r="H12" s="16"/>
      <c r="I12" s="15"/>
      <c r="J12" s="17"/>
      <c r="K12" s="18">
        <f t="shared" si="1"/>
        <v>2.306267137551448E-2</v>
      </c>
      <c r="L12" s="19">
        <f t="shared" si="2"/>
        <v>0</v>
      </c>
      <c r="M12" s="20">
        <f t="shared" si="3"/>
        <v>-2.306267137551448E-2</v>
      </c>
    </row>
    <row r="13" spans="1:13" x14ac:dyDescent="0.25">
      <c r="A13" s="21" t="s">
        <v>10</v>
      </c>
      <c r="B13" s="12">
        <v>0</v>
      </c>
      <c r="C13" s="13">
        <v>26262</v>
      </c>
      <c r="D13" s="14">
        <f t="shared" si="0"/>
        <v>0.61978146461189909</v>
      </c>
      <c r="E13" s="15"/>
      <c r="F13" s="15"/>
      <c r="G13" s="15"/>
      <c r="H13" s="16"/>
      <c r="I13" s="15"/>
      <c r="J13" s="17"/>
      <c r="K13" s="18">
        <f t="shared" si="1"/>
        <v>0.15690981234812468</v>
      </c>
      <c r="L13" s="19">
        <f t="shared" si="2"/>
        <v>0</v>
      </c>
      <c r="M13" s="20">
        <f t="shared" si="3"/>
        <v>-0.15690981234812468</v>
      </c>
    </row>
    <row r="14" spans="1:13" x14ac:dyDescent="0.25">
      <c r="A14" s="21" t="s">
        <v>11</v>
      </c>
      <c r="B14" s="12">
        <v>0</v>
      </c>
      <c r="C14" s="13">
        <v>76830</v>
      </c>
      <c r="D14" s="14">
        <f t="shared" si="0"/>
        <v>1.8131829230878154</v>
      </c>
      <c r="E14" s="15">
        <v>1</v>
      </c>
      <c r="F14" s="15">
        <v>2</v>
      </c>
      <c r="G14" s="15">
        <v>2</v>
      </c>
      <c r="H14" s="16">
        <f t="shared" si="4"/>
        <v>38415</v>
      </c>
      <c r="I14" s="15">
        <v>6</v>
      </c>
      <c r="J14" s="17">
        <v>3</v>
      </c>
      <c r="K14" s="18">
        <f t="shared" si="1"/>
        <v>0.45904275693802532</v>
      </c>
      <c r="L14" s="19">
        <f t="shared" si="2"/>
        <v>0.75</v>
      </c>
      <c r="M14" s="20">
        <f t="shared" si="3"/>
        <v>0.29095724306197468</v>
      </c>
    </row>
    <row r="15" spans="1:13" x14ac:dyDescent="0.25">
      <c r="A15" s="21" t="s">
        <v>12</v>
      </c>
      <c r="B15" s="12">
        <v>0</v>
      </c>
      <c r="C15" s="13">
        <v>18834</v>
      </c>
      <c r="D15" s="14">
        <f t="shared" si="0"/>
        <v>0.44448115545276473</v>
      </c>
      <c r="E15" s="15"/>
      <c r="F15" s="15"/>
      <c r="G15" s="15"/>
      <c r="H15" s="16"/>
      <c r="I15" s="15"/>
      <c r="J15" s="17"/>
      <c r="K15" s="18">
        <f t="shared" si="1"/>
        <v>0.11252910691358542</v>
      </c>
      <c r="L15" s="19">
        <f t="shared" si="2"/>
        <v>0</v>
      </c>
      <c r="M15" s="20">
        <f t="shared" si="3"/>
        <v>-0.11252910691358542</v>
      </c>
    </row>
    <row r="16" spans="1:13" x14ac:dyDescent="0.25">
      <c r="A16" s="21" t="s">
        <v>13</v>
      </c>
      <c r="B16" s="12">
        <v>0</v>
      </c>
      <c r="C16" s="13">
        <v>13856</v>
      </c>
      <c r="D16" s="14">
        <f t="shared" si="0"/>
        <v>0.32700068439808366</v>
      </c>
      <c r="E16" s="15"/>
      <c r="F16" s="15"/>
      <c r="G16" s="15"/>
      <c r="H16" s="16"/>
      <c r="I16" s="15"/>
      <c r="J16" s="17"/>
      <c r="K16" s="18">
        <f t="shared" si="1"/>
        <v>8.2786625538634376E-2</v>
      </c>
      <c r="L16" s="19">
        <f t="shared" si="2"/>
        <v>0</v>
      </c>
      <c r="M16" s="20">
        <f t="shared" si="3"/>
        <v>-8.2786625538634376E-2</v>
      </c>
    </row>
    <row r="17" spans="1:13" x14ac:dyDescent="0.25">
      <c r="A17" s="21" t="s">
        <v>14</v>
      </c>
      <c r="B17" s="12">
        <v>0</v>
      </c>
      <c r="C17" s="13">
        <v>31468</v>
      </c>
      <c r="D17" s="14">
        <f t="shared" si="0"/>
        <v>0.74264272060038228</v>
      </c>
      <c r="E17" s="15">
        <v>0</v>
      </c>
      <c r="F17" s="15">
        <v>4</v>
      </c>
      <c r="G17" s="15">
        <v>1</v>
      </c>
      <c r="H17" s="16">
        <f t="shared" si="4"/>
        <v>31468</v>
      </c>
      <c r="I17" s="15"/>
      <c r="J17" s="17">
        <v>1</v>
      </c>
      <c r="K17" s="18">
        <f t="shared" si="1"/>
        <v>0.188014544778417</v>
      </c>
      <c r="L17" s="19">
        <f t="shared" si="2"/>
        <v>0.25</v>
      </c>
      <c r="M17" s="20">
        <f t="shared" si="3"/>
        <v>6.1985455221582997E-2</v>
      </c>
    </row>
    <row r="18" spans="1:13" x14ac:dyDescent="0.25">
      <c r="A18" s="21" t="s">
        <v>15</v>
      </c>
      <c r="B18" s="12">
        <v>0</v>
      </c>
      <c r="C18" s="13">
        <v>14266</v>
      </c>
      <c r="D18" s="14">
        <f t="shared" si="0"/>
        <v>0.33667665730535956</v>
      </c>
      <c r="E18" s="15"/>
      <c r="F18" s="15"/>
      <c r="G18" s="15"/>
      <c r="H18" s="16"/>
      <c r="I18" s="15"/>
      <c r="J18" s="17"/>
      <c r="K18" s="18">
        <f t="shared" si="1"/>
        <v>8.523628752411648E-2</v>
      </c>
      <c r="L18" s="19">
        <f t="shared" si="2"/>
        <v>0</v>
      </c>
      <c r="M18" s="20">
        <f t="shared" si="3"/>
        <v>-8.523628752411648E-2</v>
      </c>
    </row>
    <row r="19" spans="1:13" x14ac:dyDescent="0.25">
      <c r="A19" s="21" t="s">
        <v>16</v>
      </c>
      <c r="B19" s="12">
        <v>0</v>
      </c>
      <c r="C19" s="13">
        <v>12823</v>
      </c>
      <c r="D19" s="14">
        <f t="shared" si="0"/>
        <v>0.30262195265853253</v>
      </c>
      <c r="E19" s="15"/>
      <c r="F19" s="15"/>
      <c r="G19" s="15"/>
      <c r="H19" s="16"/>
      <c r="I19" s="15"/>
      <c r="J19" s="17"/>
      <c r="K19" s="18">
        <f t="shared" si="1"/>
        <v>7.6614672292285552E-2</v>
      </c>
      <c r="L19" s="19">
        <f t="shared" si="2"/>
        <v>0</v>
      </c>
      <c r="M19" s="20">
        <f t="shared" si="3"/>
        <v>-7.6614672292285552E-2</v>
      </c>
    </row>
    <row r="20" spans="1:13" x14ac:dyDescent="0.25">
      <c r="A20" s="21" t="s">
        <v>17</v>
      </c>
      <c r="B20" s="12">
        <v>0</v>
      </c>
      <c r="C20" s="13">
        <v>9179</v>
      </c>
      <c r="D20" s="14">
        <f t="shared" si="0"/>
        <v>0.21662379345337834</v>
      </c>
      <c r="E20" s="15"/>
      <c r="F20" s="15"/>
      <c r="G20" s="15"/>
      <c r="H20" s="16"/>
      <c r="I20" s="15"/>
      <c r="J20" s="17"/>
      <c r="K20" s="18">
        <f t="shared" si="1"/>
        <v>5.4842554548147009E-2</v>
      </c>
      <c r="L20" s="19">
        <f t="shared" si="2"/>
        <v>0</v>
      </c>
      <c r="M20" s="20">
        <f t="shared" si="3"/>
        <v>-5.4842554548147009E-2</v>
      </c>
    </row>
    <row r="21" spans="1:13" x14ac:dyDescent="0.25">
      <c r="A21" s="21" t="s">
        <v>18</v>
      </c>
      <c r="B21" s="12">
        <v>0</v>
      </c>
      <c r="C21" s="13">
        <v>19796</v>
      </c>
      <c r="D21" s="14">
        <f t="shared" si="0"/>
        <v>0.46718429188398275</v>
      </c>
      <c r="E21" s="15"/>
      <c r="F21" s="15"/>
      <c r="G21" s="15"/>
      <c r="H21" s="16"/>
      <c r="I21" s="15"/>
      <c r="J21" s="17"/>
      <c r="K21" s="18">
        <f t="shared" si="1"/>
        <v>0.11827685040147272</v>
      </c>
      <c r="L21" s="19">
        <f t="shared" si="2"/>
        <v>0</v>
      </c>
      <c r="M21" s="20">
        <f t="shared" si="3"/>
        <v>-0.11827685040147272</v>
      </c>
    </row>
    <row r="22" spans="1:13" x14ac:dyDescent="0.25">
      <c r="A22" s="21" t="s">
        <v>19</v>
      </c>
      <c r="B22" s="12">
        <v>0</v>
      </c>
      <c r="C22" s="13">
        <v>15915</v>
      </c>
      <c r="D22" s="14">
        <f t="shared" si="0"/>
        <v>0.37559294833974466</v>
      </c>
      <c r="E22" s="15"/>
      <c r="F22" s="15"/>
      <c r="G22" s="15"/>
      <c r="H22" s="16"/>
      <c r="I22" s="15"/>
      <c r="J22" s="17"/>
      <c r="K22" s="18">
        <f t="shared" si="1"/>
        <v>9.5088708534018906E-2</v>
      </c>
      <c r="L22" s="19">
        <f t="shared" si="2"/>
        <v>0</v>
      </c>
      <c r="M22" s="20">
        <f t="shared" si="3"/>
        <v>-9.5088708534018906E-2</v>
      </c>
    </row>
    <row r="23" spans="1:13" x14ac:dyDescent="0.25">
      <c r="A23" s="21" t="s">
        <v>20</v>
      </c>
      <c r="B23" s="12">
        <v>0</v>
      </c>
      <c r="C23" s="13">
        <v>4980</v>
      </c>
      <c r="D23" s="14">
        <f t="shared" si="0"/>
        <v>0.11752767092252142</v>
      </c>
      <c r="E23" s="15"/>
      <c r="F23" s="15"/>
      <c r="G23" s="15"/>
      <c r="H23" s="16"/>
      <c r="I23" s="15"/>
      <c r="J23" s="17"/>
      <c r="K23" s="18">
        <f t="shared" si="1"/>
        <v>2.9754430945611948E-2</v>
      </c>
      <c r="L23" s="19">
        <f t="shared" si="2"/>
        <v>0</v>
      </c>
      <c r="M23" s="20">
        <f t="shared" si="3"/>
        <v>-2.9754430945611948E-2</v>
      </c>
    </row>
    <row r="24" spans="1:13" x14ac:dyDescent="0.25">
      <c r="A24" s="21" t="s">
        <v>21</v>
      </c>
      <c r="B24" s="12">
        <v>0</v>
      </c>
      <c r="C24" s="13">
        <v>3406</v>
      </c>
      <c r="D24" s="14">
        <f t="shared" si="0"/>
        <v>8.0381374932150196E-2</v>
      </c>
      <c r="E24" s="15"/>
      <c r="F24" s="15"/>
      <c r="G24" s="15"/>
      <c r="H24" s="16"/>
      <c r="I24" s="15"/>
      <c r="J24" s="17"/>
      <c r="K24" s="18">
        <f t="shared" si="1"/>
        <v>2.0350118835492832E-2</v>
      </c>
      <c r="L24" s="19">
        <f t="shared" si="2"/>
        <v>0</v>
      </c>
      <c r="M24" s="20">
        <f t="shared" si="3"/>
        <v>-2.0350118835492832E-2</v>
      </c>
    </row>
    <row r="25" spans="1:13" x14ac:dyDescent="0.25">
      <c r="A25" s="21" t="s">
        <v>22</v>
      </c>
      <c r="B25" s="12">
        <v>0</v>
      </c>
      <c r="C25" s="13">
        <v>47461</v>
      </c>
      <c r="D25" s="14">
        <f t="shared" si="0"/>
        <v>1.1200764637859013</v>
      </c>
      <c r="E25" s="15">
        <v>1</v>
      </c>
      <c r="F25" s="15"/>
      <c r="G25" s="15">
        <v>1</v>
      </c>
      <c r="H25" s="16">
        <f t="shared" si="4"/>
        <v>47461</v>
      </c>
      <c r="I25" s="15">
        <v>2</v>
      </c>
      <c r="J25" s="17">
        <v>2</v>
      </c>
      <c r="K25" s="18">
        <f t="shared" si="1"/>
        <v>0.28356928656821057</v>
      </c>
      <c r="L25" s="19">
        <f t="shared" si="2"/>
        <v>0.5</v>
      </c>
      <c r="M25" s="22">
        <f t="shared" si="3"/>
        <v>0.21643071343178943</v>
      </c>
    </row>
    <row r="26" spans="1:13" x14ac:dyDescent="0.25">
      <c r="A26" s="21" t="s">
        <v>23</v>
      </c>
      <c r="B26" s="12">
        <v>42</v>
      </c>
      <c r="C26" s="13">
        <v>3622531</v>
      </c>
      <c r="D26" s="14">
        <f t="shared" si="0"/>
        <v>85.49149222382178</v>
      </c>
      <c r="E26" s="15">
        <v>85</v>
      </c>
      <c r="F26" s="15"/>
      <c r="G26" s="15">
        <v>85</v>
      </c>
      <c r="H26" s="16">
        <f t="shared" si="4"/>
        <v>42618.01176470588</v>
      </c>
      <c r="I26" s="15">
        <v>4</v>
      </c>
      <c r="J26" s="17">
        <v>86</v>
      </c>
      <c r="K26" s="18">
        <f t="shared" si="1"/>
        <v>21.643845077879238</v>
      </c>
      <c r="L26" s="19">
        <f t="shared" si="2"/>
        <v>21.5</v>
      </c>
      <c r="M26" s="20">
        <f t="shared" si="3"/>
        <v>-0.14384507787923795</v>
      </c>
    </row>
    <row r="27" spans="1:13" x14ac:dyDescent="0.25">
      <c r="A27" s="21" t="s">
        <v>24</v>
      </c>
      <c r="B27" s="12">
        <v>0</v>
      </c>
      <c r="C27" s="13">
        <v>10660</v>
      </c>
      <c r="D27" s="14">
        <f t="shared" si="0"/>
        <v>0.25157529558917235</v>
      </c>
      <c r="E27" s="15"/>
      <c r="F27" s="15"/>
      <c r="G27" s="15"/>
      <c r="H27" s="16"/>
      <c r="I27" s="15"/>
      <c r="J27" s="17"/>
      <c r="K27" s="18">
        <f t="shared" si="1"/>
        <v>6.3691211622534813E-2</v>
      </c>
      <c r="L27" s="19">
        <f t="shared" si="2"/>
        <v>0</v>
      </c>
      <c r="M27" s="20">
        <f t="shared" si="3"/>
        <v>-6.3691211622534813E-2</v>
      </c>
    </row>
    <row r="28" spans="1:13" x14ac:dyDescent="0.25">
      <c r="A28" s="21" t="s">
        <v>25</v>
      </c>
      <c r="B28" s="12">
        <v>0</v>
      </c>
      <c r="C28" s="13">
        <v>6321</v>
      </c>
      <c r="D28" s="14">
        <f t="shared" si="0"/>
        <v>0.14917518230948953</v>
      </c>
      <c r="E28" s="15"/>
      <c r="F28" s="15"/>
      <c r="G28" s="15"/>
      <c r="H28" s="16"/>
      <c r="I28" s="15"/>
      <c r="J28" s="17"/>
      <c r="K28" s="18">
        <f t="shared" si="1"/>
        <v>3.7766618073737573E-2</v>
      </c>
      <c r="L28" s="19">
        <f t="shared" si="2"/>
        <v>0</v>
      </c>
      <c r="M28" s="20">
        <f t="shared" si="3"/>
        <v>-3.7766618073737573E-2</v>
      </c>
    </row>
    <row r="29" spans="1:13" x14ac:dyDescent="0.25">
      <c r="A29" s="21" t="s">
        <v>26</v>
      </c>
      <c r="B29" s="12">
        <v>23</v>
      </c>
      <c r="C29" s="13">
        <v>1882480</v>
      </c>
      <c r="D29" s="14">
        <f t="shared" si="0"/>
        <v>44.426403606069904</v>
      </c>
      <c r="E29" s="15">
        <v>44</v>
      </c>
      <c r="F29" s="15"/>
      <c r="G29" s="15">
        <v>44</v>
      </c>
      <c r="H29" s="16">
        <f t="shared" si="4"/>
        <v>42783.63636363636</v>
      </c>
      <c r="I29" s="15">
        <v>3</v>
      </c>
      <c r="J29" s="17">
        <v>45</v>
      </c>
      <c r="K29" s="18">
        <f t="shared" si="1"/>
        <v>11.247413888854533</v>
      </c>
      <c r="L29" s="19">
        <f t="shared" si="2"/>
        <v>11.25</v>
      </c>
      <c r="M29" s="20">
        <f t="shared" si="3"/>
        <v>2.5861111454670294E-3</v>
      </c>
    </row>
    <row r="30" spans="1:13" x14ac:dyDescent="0.25">
      <c r="A30" s="21" t="s">
        <v>27</v>
      </c>
      <c r="B30" s="12">
        <v>0</v>
      </c>
      <c r="C30" s="13">
        <v>7564</v>
      </c>
      <c r="D30" s="14">
        <f t="shared" si="0"/>
        <v>0.17850990017227952</v>
      </c>
      <c r="E30" s="15"/>
      <c r="F30" s="15"/>
      <c r="G30" s="15"/>
      <c r="H30" s="16"/>
      <c r="I30" s="15"/>
      <c r="J30" s="17"/>
      <c r="K30" s="18">
        <f t="shared" si="1"/>
        <v>4.519327623947967E-2</v>
      </c>
      <c r="L30" s="19">
        <f t="shared" si="2"/>
        <v>0</v>
      </c>
      <c r="M30" s="20">
        <f t="shared" si="3"/>
        <v>-4.519327623947967E-2</v>
      </c>
    </row>
    <row r="31" spans="1:13" x14ac:dyDescent="0.25">
      <c r="A31" s="21" t="s">
        <v>28</v>
      </c>
      <c r="B31" s="12">
        <v>0</v>
      </c>
      <c r="C31" s="13">
        <v>2580</v>
      </c>
      <c r="D31" s="14">
        <f t="shared" si="0"/>
        <v>6.0887829514077361E-2</v>
      </c>
      <c r="E31" s="15"/>
      <c r="F31" s="15"/>
      <c r="G31" s="15"/>
      <c r="H31" s="16"/>
      <c r="I31" s="15"/>
      <c r="J31" s="17"/>
      <c r="K31" s="18">
        <f t="shared" si="1"/>
        <v>1.541494615254595E-2</v>
      </c>
      <c r="L31" s="19">
        <f t="shared" si="2"/>
        <v>0</v>
      </c>
      <c r="M31" s="20">
        <f t="shared" si="3"/>
        <v>-1.541494615254595E-2</v>
      </c>
    </row>
    <row r="32" spans="1:13" x14ac:dyDescent="0.25">
      <c r="A32" s="21" t="s">
        <v>29</v>
      </c>
      <c r="B32" s="12">
        <v>0</v>
      </c>
      <c r="C32" s="13">
        <v>7144</v>
      </c>
      <c r="D32" s="14">
        <f t="shared" si="0"/>
        <v>0.1685979279258018</v>
      </c>
      <c r="E32" s="15"/>
      <c r="F32" s="15"/>
      <c r="G32" s="15"/>
      <c r="H32" s="16"/>
      <c r="I32" s="15"/>
      <c r="J32" s="17"/>
      <c r="K32" s="18">
        <f t="shared" si="1"/>
        <v>4.2683866400693125E-2</v>
      </c>
      <c r="L32" s="19">
        <f t="shared" si="2"/>
        <v>0</v>
      </c>
      <c r="M32" s="20">
        <f t="shared" si="3"/>
        <v>-4.2683866400693125E-2</v>
      </c>
    </row>
    <row r="33" spans="1:13" x14ac:dyDescent="0.25">
      <c r="A33" s="21" t="s">
        <v>30</v>
      </c>
      <c r="B33" s="12">
        <v>0</v>
      </c>
      <c r="C33" s="13">
        <v>70408</v>
      </c>
      <c r="D33" s="14">
        <f t="shared" si="0"/>
        <v>1.6616241474523872</v>
      </c>
      <c r="E33" s="15">
        <v>1</v>
      </c>
      <c r="F33" s="15">
        <v>5</v>
      </c>
      <c r="G33" s="15">
        <v>2</v>
      </c>
      <c r="H33" s="16">
        <f t="shared" si="4"/>
        <v>35204</v>
      </c>
      <c r="I33" s="15"/>
      <c r="J33" s="17">
        <v>2</v>
      </c>
      <c r="K33" s="18">
        <f t="shared" si="1"/>
        <v>0.42067268554591292</v>
      </c>
      <c r="L33" s="19">
        <f t="shared" si="2"/>
        <v>0.5</v>
      </c>
      <c r="M33" s="20">
        <f t="shared" si="3"/>
        <v>7.9327314454087083E-2</v>
      </c>
    </row>
    <row r="34" spans="1:13" x14ac:dyDescent="0.25">
      <c r="A34" s="21" t="s">
        <v>31</v>
      </c>
      <c r="B34" s="12">
        <v>0</v>
      </c>
      <c r="C34" s="13">
        <v>12386</v>
      </c>
      <c r="D34" s="14">
        <f t="shared" si="0"/>
        <v>0.29230878153541168</v>
      </c>
      <c r="E34" s="15"/>
      <c r="F34" s="15"/>
      <c r="G34" s="15"/>
      <c r="H34" s="16"/>
      <c r="I34" s="15"/>
      <c r="J34" s="17"/>
      <c r="K34" s="18">
        <f t="shared" si="1"/>
        <v>7.400369110288145E-2</v>
      </c>
      <c r="L34" s="19">
        <f t="shared" si="2"/>
        <v>0</v>
      </c>
      <c r="M34" s="20">
        <f t="shared" si="3"/>
        <v>-7.400369110288145E-2</v>
      </c>
    </row>
    <row r="35" spans="1:13" x14ac:dyDescent="0.25">
      <c r="A35" s="21" t="s">
        <v>32</v>
      </c>
      <c r="B35" s="12">
        <v>7</v>
      </c>
      <c r="C35" s="13">
        <v>588839</v>
      </c>
      <c r="D35" s="14">
        <f t="shared" si="0"/>
        <v>13.896561489627828</v>
      </c>
      <c r="E35" s="15">
        <v>13</v>
      </c>
      <c r="F35" s="15">
        <v>1</v>
      </c>
      <c r="G35" s="15">
        <v>14</v>
      </c>
      <c r="H35" s="16">
        <f t="shared" si="4"/>
        <v>42059.928571428572</v>
      </c>
      <c r="I35" s="15">
        <v>6</v>
      </c>
      <c r="J35" s="17">
        <v>15</v>
      </c>
      <c r="K35" s="18">
        <f t="shared" si="1"/>
        <v>3.5181866191934121</v>
      </c>
      <c r="L35" s="19">
        <f t="shared" si="2"/>
        <v>3.75</v>
      </c>
      <c r="M35" s="22">
        <f t="shared" si="3"/>
        <v>0.23181338080658787</v>
      </c>
    </row>
    <row r="36" spans="1:13" x14ac:dyDescent="0.25">
      <c r="A36" s="21" t="s">
        <v>33</v>
      </c>
      <c r="B36" s="12">
        <v>0</v>
      </c>
      <c r="C36" s="13">
        <v>4247</v>
      </c>
      <c r="D36" s="14">
        <f t="shared" si="0"/>
        <v>0.10022891935902579</v>
      </c>
      <c r="E36" s="15"/>
      <c r="F36" s="15"/>
      <c r="G36" s="15"/>
      <c r="H36" s="16"/>
      <c r="I36" s="15"/>
      <c r="J36" s="17"/>
      <c r="K36" s="18">
        <f t="shared" si="1"/>
        <v>2.5374913298396373E-2</v>
      </c>
      <c r="L36" s="19">
        <f t="shared" si="2"/>
        <v>0</v>
      </c>
      <c r="M36" s="20">
        <f t="shared" si="3"/>
        <v>-2.5374913298396373E-2</v>
      </c>
    </row>
    <row r="37" spans="1:13" x14ac:dyDescent="0.25">
      <c r="A37" s="21" t="s">
        <v>34</v>
      </c>
      <c r="B37" s="12">
        <v>0</v>
      </c>
      <c r="C37" s="13">
        <v>7074</v>
      </c>
      <c r="D37" s="14">
        <f t="shared" si="0"/>
        <v>0.16694593255138884</v>
      </c>
      <c r="E37" s="15"/>
      <c r="F37" s="15"/>
      <c r="G37" s="15"/>
      <c r="H37" s="16"/>
      <c r="I37" s="15"/>
      <c r="J37" s="17"/>
      <c r="K37" s="18">
        <f t="shared" si="1"/>
        <v>4.2265631427562032E-2</v>
      </c>
      <c r="L37" s="19">
        <f t="shared" si="2"/>
        <v>0</v>
      </c>
      <c r="M37" s="20">
        <f t="shared" si="3"/>
        <v>-4.2265631427562032E-2</v>
      </c>
    </row>
    <row r="38" spans="1:13" x14ac:dyDescent="0.25">
      <c r="A38" s="23" t="s">
        <v>35</v>
      </c>
      <c r="B38" s="24">
        <v>0</v>
      </c>
      <c r="C38" s="25">
        <v>11961</v>
      </c>
      <c r="D38" s="14">
        <f t="shared" si="0"/>
        <v>0.28227880961933305</v>
      </c>
      <c r="E38" s="15"/>
      <c r="F38" s="15"/>
      <c r="G38" s="15"/>
      <c r="H38" s="16"/>
      <c r="I38" s="15"/>
      <c r="J38" s="17"/>
      <c r="K38" s="18">
        <f t="shared" si="1"/>
        <v>7.1464407337442665E-2</v>
      </c>
      <c r="L38" s="19">
        <f t="shared" si="2"/>
        <v>0</v>
      </c>
      <c r="M38" s="20">
        <f t="shared" si="3"/>
        <v>-7.1464407337442665E-2</v>
      </c>
    </row>
    <row r="39" spans="1:13" x14ac:dyDescent="0.25">
      <c r="A39" s="26" t="s">
        <v>1</v>
      </c>
      <c r="B39" s="27">
        <v>1</v>
      </c>
      <c r="C39" s="27">
        <v>0</v>
      </c>
      <c r="D39" s="28">
        <f t="shared" si="0"/>
        <v>0</v>
      </c>
      <c r="E39" s="29"/>
      <c r="F39" s="29"/>
      <c r="G39" s="29"/>
      <c r="H39" s="30"/>
      <c r="I39" s="29"/>
      <c r="J39" s="29">
        <v>1</v>
      </c>
      <c r="K39" s="28"/>
      <c r="L39" s="31">
        <f t="shared" si="2"/>
        <v>0.25</v>
      </c>
      <c r="M39" s="28"/>
    </row>
    <row r="40" spans="1:13" x14ac:dyDescent="0.25">
      <c r="A40" s="11" t="s">
        <v>36</v>
      </c>
      <c r="B40" s="12">
        <v>0</v>
      </c>
      <c r="C40" s="32">
        <v>1979</v>
      </c>
      <c r="D40" s="14">
        <f t="shared" si="0"/>
        <v>4.6704269228046165E-2</v>
      </c>
      <c r="E40" s="15"/>
      <c r="F40" s="15"/>
      <c r="G40" s="15"/>
      <c r="H40" s="16"/>
      <c r="I40" s="15"/>
      <c r="J40" s="17"/>
      <c r="K40" s="18">
        <f t="shared" si="1"/>
        <v>1.1824100168949005E-2</v>
      </c>
      <c r="L40" s="19">
        <f t="shared" si="2"/>
        <v>0</v>
      </c>
      <c r="M40" s="20">
        <f t="shared" si="3"/>
        <v>-1.1824100168949005E-2</v>
      </c>
    </row>
    <row r="41" spans="1:13" x14ac:dyDescent="0.25">
      <c r="A41" s="21" t="s">
        <v>37</v>
      </c>
      <c r="B41" s="12">
        <v>0</v>
      </c>
      <c r="C41" s="13">
        <v>4019</v>
      </c>
      <c r="D41" s="14">
        <f t="shared" si="0"/>
        <v>9.4848134425223607E-2</v>
      </c>
      <c r="E41" s="15"/>
      <c r="F41" s="15"/>
      <c r="G41" s="15"/>
      <c r="H41" s="16"/>
      <c r="I41" s="15"/>
      <c r="J41" s="17"/>
      <c r="K41" s="18">
        <f t="shared" si="1"/>
        <v>2.4012662243055104E-2</v>
      </c>
      <c r="L41" s="19">
        <f t="shared" si="2"/>
        <v>0</v>
      </c>
      <c r="M41" s="20">
        <f t="shared" si="3"/>
        <v>-2.4012662243055104E-2</v>
      </c>
    </row>
    <row r="42" spans="1:13" x14ac:dyDescent="0.25">
      <c r="A42" s="21" t="s">
        <v>38</v>
      </c>
      <c r="B42" s="12">
        <v>0</v>
      </c>
      <c r="C42" s="13">
        <v>32677</v>
      </c>
      <c r="D42" s="14">
        <f t="shared" si="0"/>
        <v>0.77117504070988596</v>
      </c>
      <c r="E42" s="15">
        <v>0</v>
      </c>
      <c r="F42" s="15">
        <v>3</v>
      </c>
      <c r="G42" s="15">
        <v>1</v>
      </c>
      <c r="H42" s="16">
        <f t="shared" si="4"/>
        <v>32677</v>
      </c>
      <c r="I42" s="15"/>
      <c r="J42" s="17">
        <v>1</v>
      </c>
      <c r="K42" s="18">
        <f t="shared" si="1"/>
        <v>0.19523806024292403</v>
      </c>
      <c r="L42" s="19">
        <f t="shared" si="2"/>
        <v>0.25</v>
      </c>
      <c r="M42" s="20">
        <f t="shared" si="3"/>
        <v>5.4761939757075967E-2</v>
      </c>
    </row>
    <row r="43" spans="1:13" x14ac:dyDescent="0.25">
      <c r="A43" s="21" t="s">
        <v>39</v>
      </c>
      <c r="B43" s="12">
        <v>0</v>
      </c>
      <c r="C43" s="13">
        <v>6660</v>
      </c>
      <c r="D43" s="14">
        <f t="shared" si="0"/>
        <v>0.15717555990843227</v>
      </c>
      <c r="E43" s="15"/>
      <c r="F43" s="15"/>
      <c r="G43" s="15"/>
      <c r="H43" s="16"/>
      <c r="I43" s="15"/>
      <c r="J43" s="17"/>
      <c r="K43" s="18">
        <f t="shared" si="1"/>
        <v>3.9792070300758146E-2</v>
      </c>
      <c r="L43" s="19">
        <f t="shared" si="2"/>
        <v>0</v>
      </c>
      <c r="M43" s="20">
        <f t="shared" si="3"/>
        <v>-3.9792070300758146E-2</v>
      </c>
    </row>
    <row r="44" spans="1:13" x14ac:dyDescent="0.25">
      <c r="A44" s="21" t="s">
        <v>40</v>
      </c>
      <c r="B44" s="12">
        <v>0</v>
      </c>
      <c r="C44" s="13">
        <v>2844</v>
      </c>
      <c r="D44" s="14">
        <f t="shared" si="0"/>
        <v>6.71182120690062E-2</v>
      </c>
      <c r="E44" s="15"/>
      <c r="F44" s="15"/>
      <c r="G44" s="15"/>
      <c r="H44" s="16"/>
      <c r="I44" s="15"/>
      <c r="J44" s="17"/>
      <c r="K44" s="18">
        <f t="shared" si="1"/>
        <v>1.6992289479783207E-2</v>
      </c>
      <c r="L44" s="19">
        <f t="shared" si="2"/>
        <v>0</v>
      </c>
      <c r="M44" s="20">
        <f t="shared" si="3"/>
        <v>-1.6992289479783207E-2</v>
      </c>
    </row>
    <row r="45" spans="1:13" x14ac:dyDescent="0.25">
      <c r="A45" s="21" t="s">
        <v>41</v>
      </c>
      <c r="B45" s="12">
        <v>0</v>
      </c>
      <c r="C45" s="13">
        <v>2685</v>
      </c>
      <c r="D45" s="14">
        <f t="shared" si="0"/>
        <v>6.3365822575696784E-2</v>
      </c>
      <c r="E45" s="15"/>
      <c r="F45" s="15"/>
      <c r="G45" s="15"/>
      <c r="H45" s="16"/>
      <c r="I45" s="15"/>
      <c r="J45" s="17"/>
      <c r="K45" s="18">
        <f t="shared" si="1"/>
        <v>1.6042298612242586E-2</v>
      </c>
      <c r="L45" s="19">
        <f t="shared" si="2"/>
        <v>0</v>
      </c>
      <c r="M45" s="20">
        <f t="shared" si="3"/>
        <v>-1.6042298612242586E-2</v>
      </c>
    </row>
    <row r="46" spans="1:13" x14ac:dyDescent="0.25">
      <c r="A46" s="21" t="s">
        <v>42</v>
      </c>
      <c r="B46" s="12">
        <v>0</v>
      </c>
      <c r="C46" s="13">
        <v>24439</v>
      </c>
      <c r="D46" s="14">
        <f t="shared" si="0"/>
        <v>0.57675878507540179</v>
      </c>
      <c r="E46" s="15"/>
      <c r="F46" s="15"/>
      <c r="G46" s="15"/>
      <c r="H46" s="16"/>
      <c r="I46" s="15"/>
      <c r="J46" s="17"/>
      <c r="K46" s="18">
        <f t="shared" si="1"/>
        <v>0.14601777869072499</v>
      </c>
      <c r="L46" s="19">
        <f t="shared" si="2"/>
        <v>0</v>
      </c>
      <c r="M46" s="20">
        <f t="shared" si="3"/>
        <v>-0.14601777869072499</v>
      </c>
    </row>
    <row r="47" spans="1:13" x14ac:dyDescent="0.25">
      <c r="A47" s="21" t="s">
        <v>63</v>
      </c>
      <c r="B47" s="12">
        <v>0</v>
      </c>
      <c r="C47" s="13">
        <v>2445</v>
      </c>
      <c r="D47" s="14">
        <f t="shared" si="0"/>
        <v>5.7701838434852382E-2</v>
      </c>
      <c r="E47" s="15"/>
      <c r="F47" s="15"/>
      <c r="G47" s="15"/>
      <c r="H47" s="16"/>
      <c r="I47" s="15"/>
      <c r="J47" s="17"/>
      <c r="K47" s="18">
        <f t="shared" si="1"/>
        <v>1.4608350132935986E-2</v>
      </c>
      <c r="L47" s="19">
        <f t="shared" si="2"/>
        <v>0</v>
      </c>
      <c r="M47" s="20">
        <f t="shared" si="3"/>
        <v>-1.4608350132935986E-2</v>
      </c>
    </row>
    <row r="48" spans="1:13" x14ac:dyDescent="0.25">
      <c r="A48" s="23" t="s">
        <v>43</v>
      </c>
      <c r="B48" s="12">
        <v>0</v>
      </c>
      <c r="C48" s="25">
        <v>3714</v>
      </c>
      <c r="D48" s="14">
        <f t="shared" si="0"/>
        <v>8.765015457956718E-2</v>
      </c>
      <c r="E48" s="15"/>
      <c r="F48" s="15"/>
      <c r="G48" s="15"/>
      <c r="H48" s="16"/>
      <c r="I48" s="15"/>
      <c r="J48" s="17"/>
      <c r="K48" s="18">
        <f t="shared" si="1"/>
        <v>2.2190352717269633E-2</v>
      </c>
      <c r="L48" s="19">
        <f t="shared" si="2"/>
        <v>0</v>
      </c>
      <c r="M48" s="20">
        <f t="shared" si="3"/>
        <v>-2.2190352717269633E-2</v>
      </c>
    </row>
    <row r="49" spans="1:13" x14ac:dyDescent="0.25">
      <c r="A49" s="33" t="s">
        <v>1</v>
      </c>
      <c r="B49" s="34">
        <v>1</v>
      </c>
      <c r="C49" s="27">
        <v>0</v>
      </c>
      <c r="D49" s="28">
        <f t="shared" si="0"/>
        <v>0</v>
      </c>
      <c r="E49" s="29"/>
      <c r="F49" s="29"/>
      <c r="G49" s="29"/>
      <c r="H49" s="30"/>
      <c r="I49" s="29"/>
      <c r="J49" s="29">
        <v>1</v>
      </c>
      <c r="K49" s="28"/>
      <c r="L49" s="31">
        <f t="shared" si="2"/>
        <v>0.25</v>
      </c>
      <c r="M49" s="28"/>
    </row>
    <row r="50" spans="1:13" x14ac:dyDescent="0.25">
      <c r="A50" s="26" t="s">
        <v>44</v>
      </c>
      <c r="B50" s="27">
        <v>3</v>
      </c>
      <c r="C50" s="27">
        <v>0</v>
      </c>
      <c r="D50" s="28">
        <f t="shared" si="0"/>
        <v>0</v>
      </c>
      <c r="E50" s="29"/>
      <c r="F50" s="29"/>
      <c r="G50" s="29"/>
      <c r="H50" s="30"/>
      <c r="I50" s="29"/>
      <c r="J50" s="29">
        <v>3</v>
      </c>
      <c r="K50" s="28"/>
      <c r="L50" s="31">
        <f t="shared" si="2"/>
        <v>0.75</v>
      </c>
      <c r="M50" s="28"/>
    </row>
    <row r="51" spans="1:13" ht="16.5" thickBot="1" x14ac:dyDescent="0.3">
      <c r="A51" s="35" t="s">
        <v>45</v>
      </c>
      <c r="B51" s="36">
        <v>0</v>
      </c>
      <c r="C51" s="37">
        <v>6108</v>
      </c>
      <c r="D51" s="38">
        <f t="shared" si="0"/>
        <v>0.14414839638449012</v>
      </c>
      <c r="E51" s="39"/>
      <c r="F51" s="39"/>
      <c r="G51" s="39"/>
      <c r="H51" s="40"/>
      <c r="I51" s="39"/>
      <c r="J51" s="41"/>
      <c r="K51" s="42">
        <f t="shared" si="1"/>
        <v>3.6493988798352972E-2</v>
      </c>
      <c r="L51" s="43">
        <f t="shared" si="2"/>
        <v>0</v>
      </c>
      <c r="M51" s="44">
        <f t="shared" si="3"/>
        <v>-3.6493988798352972E-2</v>
      </c>
    </row>
    <row r="52" spans="1:13" ht="16.5" thickBot="1" x14ac:dyDescent="0.3">
      <c r="A52" s="45" t="s">
        <v>46</v>
      </c>
      <c r="B52" s="46">
        <f>SUM(B4:B51)</f>
        <v>200</v>
      </c>
      <c r="C52" s="47">
        <f>SUM(C4:C51)</f>
        <v>16737003</v>
      </c>
      <c r="D52" s="48"/>
      <c r="E52" s="48">
        <f>SUM(E4:E51)</f>
        <v>382</v>
      </c>
      <c r="F52" s="48"/>
      <c r="G52" s="48">
        <f>SUM(G4:G51)</f>
        <v>387</v>
      </c>
      <c r="H52" s="48"/>
      <c r="I52" s="48"/>
      <c r="J52" s="41">
        <f>SUM(J4:J51)</f>
        <v>400</v>
      </c>
      <c r="K52" s="49">
        <f>SUM(K4:K51)</f>
        <v>100.00000000000001</v>
      </c>
      <c r="L52" s="43">
        <f>SUM(L4:L51)</f>
        <v>100</v>
      </c>
      <c r="M52" s="50"/>
    </row>
    <row r="53" spans="1:13" ht="16.5" thickBot="1" x14ac:dyDescent="0.3">
      <c r="A53" s="51" t="s">
        <v>47</v>
      </c>
      <c r="B53" s="52"/>
      <c r="C53" s="52"/>
      <c r="D53" s="53"/>
      <c r="E53" s="53"/>
      <c r="F53" s="53"/>
      <c r="G53" s="53"/>
      <c r="H53" s="53"/>
      <c r="I53" s="53"/>
      <c r="J53" s="17"/>
      <c r="K53" s="50"/>
      <c r="L53" s="50"/>
      <c r="M53" s="50"/>
    </row>
    <row r="54" spans="1:13" x14ac:dyDescent="0.25">
      <c r="A54" s="54" t="s">
        <v>48</v>
      </c>
      <c r="B54" s="52"/>
      <c r="C54" s="52"/>
      <c r="D54" s="53"/>
      <c r="E54" s="53"/>
      <c r="F54" s="53"/>
      <c r="G54" s="53"/>
      <c r="H54" s="53"/>
      <c r="I54" s="53"/>
      <c r="J54" s="17"/>
      <c r="K54" s="50"/>
      <c r="L54" s="50"/>
      <c r="M54" s="50"/>
    </row>
    <row r="55" spans="1:13" x14ac:dyDescent="0.25">
      <c r="A55" s="55" t="s">
        <v>49</v>
      </c>
      <c r="B55" s="52"/>
      <c r="C55" s="52"/>
      <c r="D55" s="53"/>
      <c r="E55" s="53"/>
      <c r="F55" s="53"/>
      <c r="G55" s="53"/>
      <c r="H55" s="53"/>
      <c r="I55" s="53"/>
      <c r="J55" s="17"/>
      <c r="K55" s="50"/>
      <c r="L55" s="50"/>
      <c r="M55" s="50"/>
    </row>
    <row r="56" spans="1:13" x14ac:dyDescent="0.25">
      <c r="A56" s="56" t="s">
        <v>50</v>
      </c>
      <c r="B56" s="57"/>
      <c r="C56" s="57"/>
      <c r="D56" s="53"/>
      <c r="E56" s="53"/>
      <c r="F56" s="53"/>
      <c r="G56" s="53"/>
      <c r="H56" s="53"/>
      <c r="I56" s="53"/>
      <c r="J56" s="17"/>
      <c r="K56" s="50"/>
      <c r="L56" s="50"/>
      <c r="M56" s="50"/>
    </row>
    <row r="57" spans="1:13" ht="16.5" thickBot="1" x14ac:dyDescent="0.3">
      <c r="A57" s="58" t="s">
        <v>51</v>
      </c>
      <c r="B57" s="59"/>
      <c r="C57" s="59"/>
      <c r="D57" s="60"/>
      <c r="E57" s="60"/>
      <c r="F57" s="60"/>
      <c r="G57" s="60"/>
      <c r="H57" s="60"/>
      <c r="I57" s="60"/>
      <c r="J57" s="41"/>
      <c r="K57" s="50"/>
      <c r="L57" s="50"/>
      <c r="M57" s="50"/>
    </row>
    <row r="58" spans="1:13" x14ac:dyDescent="0.25">
      <c r="A58" s="50"/>
      <c r="B58" s="50"/>
      <c r="C58" s="50"/>
      <c r="D58" s="68" t="s">
        <v>52</v>
      </c>
      <c r="E58" s="68">
        <v>42373</v>
      </c>
      <c r="F58" s="50"/>
      <c r="G58" s="50"/>
      <c r="H58" s="50"/>
      <c r="I58" s="50"/>
      <c r="J58" s="50"/>
      <c r="K58" s="50"/>
      <c r="L58" s="50"/>
      <c r="M58" s="50"/>
    </row>
  </sheetData>
  <sheetProtection algorithmName="SHA-512" hashValue="HznRor4fJUmEmoOkFoVFt3qilHuI62nyEvEs22ejt/Ppic3fmBmYW6tEteR3v8kCwAM+aHjjrkQg3o7QuDUOtg==" saltValue="Dn64QfVZc04sn1LpCV+H7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Francois du Plessis</cp:lastModifiedBy>
  <dcterms:created xsi:type="dcterms:W3CDTF">2022-11-10T10:31:25Z</dcterms:created>
  <dcterms:modified xsi:type="dcterms:W3CDTF">2022-11-13T22:24:58Z</dcterms:modified>
</cp:coreProperties>
</file>