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Trial_Balance_191020" sheetId="1" r:id="rId1"/>
    <sheet name="By Classification " sheetId="6" r:id="rId2"/>
  </sheets>
  <externalReferences>
    <externalReference r:id="rId3"/>
  </externalReferences>
  <definedNames>
    <definedName name="_xlnm._FilterDatabase" localSheetId="0" hidden="1">Trial_Balance_191020!$A$3:$E$95</definedName>
  </definedNames>
  <calcPr calcId="162913"/>
</workbook>
</file>

<file path=xl/calcChain.xml><?xml version="1.0" encoding="utf-8"?>
<calcChain xmlns="http://schemas.openxmlformats.org/spreadsheetml/2006/main">
  <c r="D14" i="6"/>
  <c r="D25"/>
  <c r="D18"/>
  <c r="D10"/>
  <c r="D2"/>
  <c r="D4"/>
  <c r="D22"/>
  <c r="D21"/>
  <c r="D16"/>
  <c r="D20"/>
  <c r="D11"/>
  <c r="D23"/>
  <c r="D19"/>
  <c r="D26"/>
  <c r="D8"/>
  <c r="D3"/>
  <c r="D12"/>
  <c r="D6"/>
  <c r="D7"/>
  <c r="D15"/>
  <c r="D24"/>
  <c r="D5"/>
  <c r="D13"/>
  <c r="D17"/>
  <c r="D9"/>
  <c r="C27"/>
  <c r="B27"/>
  <c r="D27" l="1"/>
  <c r="C96" i="1"/>
  <c r="D4" l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E13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E65"/>
  <c r="D66"/>
  <c r="E66" s="1"/>
  <c r="D67"/>
  <c r="E67" s="1"/>
  <c r="D68"/>
  <c r="E68" s="1"/>
  <c r="D69"/>
  <c r="E69" s="1"/>
  <c r="D70"/>
  <c r="E70" s="1"/>
  <c r="D71"/>
  <c r="E71" s="1"/>
  <c r="E72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E89"/>
  <c r="D90"/>
  <c r="E90" s="1"/>
  <c r="D91"/>
  <c r="E91" s="1"/>
  <c r="D92"/>
  <c r="E92" s="1"/>
  <c r="D93"/>
  <c r="E93" s="1"/>
  <c r="D94"/>
  <c r="E94" s="1"/>
  <c r="D95"/>
  <c r="E95" s="1"/>
  <c r="G59" l="1"/>
  <c r="G75"/>
  <c r="E4"/>
  <c r="E96" s="1"/>
  <c r="D96"/>
</calcChain>
</file>

<file path=xl/sharedStrings.xml><?xml version="1.0" encoding="utf-8"?>
<sst xmlns="http://schemas.openxmlformats.org/spreadsheetml/2006/main" count="229" uniqueCount="121">
  <si>
    <t>Description</t>
  </si>
  <si>
    <t>Psychometric Instruments</t>
  </si>
  <si>
    <t>Recruitment Fee - Staff</t>
  </si>
  <si>
    <t>Re-settlement Costs - Removals</t>
  </si>
  <si>
    <t>Re-settlement Costs - Accommoda</t>
  </si>
  <si>
    <t>Re-settlement Costs - Rail &amp; Tr</t>
  </si>
  <si>
    <t>Training</t>
  </si>
  <si>
    <t>Bursaries</t>
  </si>
  <si>
    <t>Occupational Health &amp; Safety Ac</t>
  </si>
  <si>
    <t>Personal Protective Equipment</t>
  </si>
  <si>
    <t>Bereavement Support : Members</t>
  </si>
  <si>
    <t>Bereavement Support : Staff</t>
  </si>
  <si>
    <t>Advertisements - General</t>
  </si>
  <si>
    <t>Advertisements - Public &amp; Event</t>
  </si>
  <si>
    <t>Bank Charges</t>
  </si>
  <si>
    <t>Telephone - Parliament Complex</t>
  </si>
  <si>
    <t>Telephone - Domestic</t>
  </si>
  <si>
    <t>Cellphone - Staff</t>
  </si>
  <si>
    <t>Licences - TV's &amp; Other</t>
  </si>
  <si>
    <t>Sabinet</t>
  </si>
  <si>
    <t>Licences - Software</t>
  </si>
  <si>
    <t>Internet Access</t>
  </si>
  <si>
    <t>Courier Services</t>
  </si>
  <si>
    <t>Cleaning - Services - Buildings</t>
  </si>
  <si>
    <t>Contractors (Short Term) - Acco</t>
  </si>
  <si>
    <t>Contractors (Short Term) - Othe</t>
  </si>
  <si>
    <t>Security Services</t>
  </si>
  <si>
    <t>Research</t>
  </si>
  <si>
    <t>Contractors (Short Term) - Soft</t>
  </si>
  <si>
    <t>Photographic &amp; Production Servi</t>
  </si>
  <si>
    <t>Crockery</t>
  </si>
  <si>
    <t>Cleaning - Materials - Building</t>
  </si>
  <si>
    <t>Gifts, Plants, Flowers &amp; Other</t>
  </si>
  <si>
    <t>Office Supplies &amp; Stationery</t>
  </si>
  <si>
    <t>Toners &amp; Cartridges</t>
  </si>
  <si>
    <t>Hire of Equipment</t>
  </si>
  <si>
    <t>Rental - Equipment</t>
  </si>
  <si>
    <t>Rental - Property</t>
  </si>
  <si>
    <t>Newspapers, Periodicals, Magazi</t>
  </si>
  <si>
    <t>Photocopying - Paper</t>
  </si>
  <si>
    <t>Printing - External Service Pro</t>
  </si>
  <si>
    <t>Printing - General</t>
  </si>
  <si>
    <t>Subscriptions</t>
  </si>
  <si>
    <t>Accommodation - Domestic - Staf</t>
  </si>
  <si>
    <t>Accommodation - Domestic - Memb</t>
  </si>
  <si>
    <t>Conference Venue Hire - Staff</t>
  </si>
  <si>
    <t>Conference Venue Hire - Members</t>
  </si>
  <si>
    <t>Mileage Claims - Staff</t>
  </si>
  <si>
    <t>Mileage Claims - Members</t>
  </si>
  <si>
    <t>Parking - Staff</t>
  </si>
  <si>
    <t>Subsistence Allowance - Domesti</t>
  </si>
  <si>
    <t>Travel - Airfares Domestic - St</t>
  </si>
  <si>
    <t>Travel - Airfares Domestic - Me</t>
  </si>
  <si>
    <t>Travel - Airfares - Ex-Members</t>
  </si>
  <si>
    <t>Travel - Airfares - Ex Minister</t>
  </si>
  <si>
    <t>Travel Entitlement - Members' A</t>
  </si>
  <si>
    <t>Travel Entitlement - Members' C</t>
  </si>
  <si>
    <t>Travel Entitlement - Members' D</t>
  </si>
  <si>
    <t>Travel Entitlement - Members' P</t>
  </si>
  <si>
    <t>Motor Vehicles - Insurances</t>
  </si>
  <si>
    <t>Motor Vehicles - Licences</t>
  </si>
  <si>
    <t>Motor Vehicle - Fuel, Oil &amp; Con</t>
  </si>
  <si>
    <t>Vehicle Hire - Domestic - Staff</t>
  </si>
  <si>
    <t>Vehicle Hire - Domestic - Membe</t>
  </si>
  <si>
    <t>Transport - Domestic (Shuttle/B</t>
  </si>
  <si>
    <t>Accommodation - International -</t>
  </si>
  <si>
    <t>Travel - Airfares - Internation</t>
  </si>
  <si>
    <t>Transport - International - Sta</t>
  </si>
  <si>
    <t>Catering - In-House</t>
  </si>
  <si>
    <t>Catering Services - Outside Sup</t>
  </si>
  <si>
    <t>Staff Meals</t>
  </si>
  <si>
    <t>Uniforms: Purchased</t>
  </si>
  <si>
    <t>Uniforms: Dry Cleaning</t>
  </si>
  <si>
    <t>Repairs &amp; Maintenance - Buildin</t>
  </si>
  <si>
    <t>Repairs &amp; Maintenance - Compute</t>
  </si>
  <si>
    <t>Repairs &amp; Maintenance - Audio &amp;</t>
  </si>
  <si>
    <t>Repairs &amp; Maintenance - PABX</t>
  </si>
  <si>
    <t>Repairs &amp; Maintenance - Telepho</t>
  </si>
  <si>
    <t>P&amp;L Disposal - Computer Equipme</t>
  </si>
  <si>
    <t>Audit Fees - External Audit</t>
  </si>
  <si>
    <t>Audit Fees - Audit Committee</t>
  </si>
  <si>
    <t>Legal Costs - Labour Issues</t>
  </si>
  <si>
    <t>Legal Costs - Other</t>
  </si>
  <si>
    <t>Membership - International Asso</t>
  </si>
  <si>
    <t>Account No</t>
  </si>
  <si>
    <t>Amount</t>
  </si>
  <si>
    <t>Difference</t>
  </si>
  <si>
    <t>Communications Entitlement - Members</t>
  </si>
  <si>
    <t>Shuttle Services  Staff (Cape Town Contract</t>
  </si>
  <si>
    <t>Shuttle Services  Members (Cape Town Contract)</t>
  </si>
  <si>
    <t>Decrease</t>
  </si>
  <si>
    <t>Increase</t>
  </si>
  <si>
    <t>A change of above million</t>
  </si>
  <si>
    <t>International travel</t>
  </si>
  <si>
    <t>Member Entilements</t>
  </si>
  <si>
    <t>Recruitment</t>
  </si>
  <si>
    <t>Occupational Health &amp; Safety</t>
  </si>
  <si>
    <t>Bereavement Support</t>
  </si>
  <si>
    <t>Advertising</t>
  </si>
  <si>
    <t>Communications</t>
  </si>
  <si>
    <t>Consultants</t>
  </si>
  <si>
    <t>Printing and stationery</t>
  </si>
  <si>
    <t>Travel local</t>
  </si>
  <si>
    <t>Repairs and maintenance</t>
  </si>
  <si>
    <t>Consulting and professional fees- Legal</t>
  </si>
  <si>
    <t>Registration and membership fees</t>
  </si>
  <si>
    <t>Travel international</t>
  </si>
  <si>
    <t>Catering</t>
  </si>
  <si>
    <t xml:space="preserve">Rental  of equipment </t>
  </si>
  <si>
    <t>Motor vehicle expenses</t>
  </si>
  <si>
    <t>Uniform purchase&amp; cleaning</t>
  </si>
  <si>
    <t>Classification</t>
  </si>
  <si>
    <t>Over/underspending</t>
  </si>
  <si>
    <t>Advertisements - Staff Recruit</t>
  </si>
  <si>
    <t>P&amp;L Disposal - Computer Equipment</t>
  </si>
  <si>
    <t>Legends</t>
  </si>
  <si>
    <t>Underspending</t>
  </si>
  <si>
    <t>Overspending</t>
  </si>
  <si>
    <t>Legend</t>
  </si>
  <si>
    <t>Total</t>
  </si>
  <si>
    <t>Red Amounts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</si>
</sst>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6" fillId="0" borderId="0" xfId="0" applyFont="1"/>
    <xf numFmtId="164" fontId="0" fillId="0" borderId="0" xfId="1" applyFont="1"/>
    <xf numFmtId="164" fontId="16" fillId="0" borderId="0" xfId="0" applyNumberFormat="1" applyFont="1"/>
    <xf numFmtId="165" fontId="16" fillId="0" borderId="0" xfId="0" applyNumberFormat="1" applyFont="1"/>
    <xf numFmtId="165" fontId="0" fillId="0" borderId="0" xfId="0" applyNumberFormat="1"/>
    <xf numFmtId="0" fontId="0" fillId="35" borderId="0" xfId="0" applyFill="1"/>
    <xf numFmtId="0" fontId="16" fillId="35" borderId="0" xfId="0" applyFont="1" applyFill="1"/>
    <xf numFmtId="0" fontId="0" fillId="33" borderId="0" xfId="0" applyFill="1"/>
    <xf numFmtId="0" fontId="0" fillId="36" borderId="0" xfId="0" applyFill="1"/>
    <xf numFmtId="0" fontId="0" fillId="0" borderId="10" xfId="0" applyBorder="1"/>
    <xf numFmtId="0" fontId="0" fillId="35" borderId="10" xfId="0" applyFill="1" applyBorder="1"/>
    <xf numFmtId="164" fontId="0" fillId="0" borderId="10" xfId="1" applyFont="1" applyBorder="1"/>
    <xf numFmtId="165" fontId="0" fillId="33" borderId="10" xfId="0" applyNumberFormat="1" applyFill="1" applyBorder="1"/>
    <xf numFmtId="165" fontId="18" fillId="33" borderId="10" xfId="0" applyNumberFormat="1" applyFont="1" applyFill="1" applyBorder="1"/>
    <xf numFmtId="165" fontId="0" fillId="34" borderId="10" xfId="0" applyNumberFormat="1" applyFill="1" applyBorder="1"/>
    <xf numFmtId="165" fontId="18" fillId="34" borderId="10" xfId="0" applyNumberFormat="1" applyFont="1" applyFill="1" applyBorder="1"/>
    <xf numFmtId="0" fontId="19" fillId="35" borderId="10" xfId="0" applyFont="1" applyFill="1" applyBorder="1"/>
    <xf numFmtId="164" fontId="0" fillId="37" borderId="10" xfId="1" applyFont="1" applyFill="1" applyBorder="1"/>
    <xf numFmtId="0" fontId="0" fillId="35" borderId="0" xfId="0" applyFill="1" applyBorder="1"/>
    <xf numFmtId="0" fontId="20" fillId="0" borderId="10" xfId="0" applyFont="1" applyBorder="1"/>
    <xf numFmtId="165" fontId="20" fillId="0" borderId="10" xfId="0" applyNumberFormat="1" applyFont="1" applyBorder="1"/>
    <xf numFmtId="0" fontId="21" fillId="0" borderId="0" xfId="0" applyFont="1"/>
    <xf numFmtId="0" fontId="0" fillId="0" borderId="12" xfId="0" applyBorder="1" applyAlignment="1">
      <alignment horizontal="left"/>
    </xf>
    <xf numFmtId="164" fontId="0" fillId="36" borderId="13" xfId="0" applyNumberFormat="1" applyFill="1" applyBorder="1"/>
    <xf numFmtId="0" fontId="0" fillId="0" borderId="17" xfId="0" applyBorder="1" applyAlignment="1">
      <alignment horizontal="left"/>
    </xf>
    <xf numFmtId="164" fontId="0" fillId="0" borderId="18" xfId="1" applyFont="1" applyBorder="1"/>
    <xf numFmtId="164" fontId="0" fillId="36" borderId="19" xfId="0" applyNumberFormat="1" applyFill="1" applyBorder="1"/>
    <xf numFmtId="164" fontId="0" fillId="33" borderId="13" xfId="0" applyNumberFormat="1" applyFill="1" applyBorder="1"/>
    <xf numFmtId="0" fontId="16" fillId="35" borderId="14" xfId="0" applyFont="1" applyFill="1" applyBorder="1"/>
    <xf numFmtId="164" fontId="16" fillId="35" borderId="15" xfId="0" applyNumberFormat="1" applyFont="1" applyFill="1" applyBorder="1"/>
    <xf numFmtId="164" fontId="16" fillId="35" borderId="16" xfId="0" applyNumberFormat="1" applyFont="1" applyFill="1" applyBorder="1"/>
    <xf numFmtId="0" fontId="22" fillId="0" borderId="0" xfId="0" applyFont="1"/>
    <xf numFmtId="0" fontId="0" fillId="33" borderId="10" xfId="0" applyFill="1" applyBorder="1"/>
    <xf numFmtId="0" fontId="0" fillId="36" borderId="10" xfId="0" applyFill="1" applyBorder="1"/>
    <xf numFmtId="0" fontId="18" fillId="0" borderId="10" xfId="0" applyFont="1" applyBorder="1"/>
    <xf numFmtId="0" fontId="0" fillId="0" borderId="20" xfId="0" applyBorder="1"/>
    <xf numFmtId="0" fontId="0" fillId="35" borderId="20" xfId="0" applyFill="1" applyBorder="1"/>
    <xf numFmtId="17" fontId="21" fillId="0" borderId="20" xfId="1" applyNumberFormat="1" applyFont="1" applyBorder="1"/>
    <xf numFmtId="165" fontId="21" fillId="0" borderId="20" xfId="0" applyNumberFormat="1" applyFont="1" applyBorder="1"/>
    <xf numFmtId="0" fontId="23" fillId="0" borderId="20" xfId="0" applyFont="1" applyBorder="1"/>
    <xf numFmtId="0" fontId="20" fillId="35" borderId="10" xfId="0" applyFont="1" applyFill="1" applyBorder="1"/>
    <xf numFmtId="0" fontId="21" fillId="0" borderId="11" xfId="0" applyFont="1" applyBorder="1"/>
    <xf numFmtId="17" fontId="21" fillId="0" borderId="11" xfId="0" applyNumberFormat="1" applyFont="1" applyBorder="1"/>
    <xf numFmtId="165" fontId="16" fillId="33" borderId="0" xfId="0" applyNumberFormat="1" applyFont="1" applyFill="1" applyAlignment="1">
      <alignment horizontal="left" vertical="top"/>
    </xf>
    <xf numFmtId="165" fontId="16" fillId="33" borderId="0" xfId="0" applyNumberFormat="1" applyFont="1" applyFill="1" applyAlignment="1">
      <alignment vertical="top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kuna/AppData/Local/Microsoft/Windows/INetCache/Content.Outlook/FEWMTSWI/Trial_Balance_181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_Balance_181020"/>
    </sheetNames>
    <sheetDataSet>
      <sheetData sheetId="0" refreshError="1">
        <row r="4">
          <cell r="A4">
            <v>10010</v>
          </cell>
          <cell r="B4" t="str">
            <v>Voted Funds - Appropriation</v>
          </cell>
          <cell r="C4">
            <v>-935949000</v>
          </cell>
        </row>
        <row r="5">
          <cell r="A5">
            <v>11010</v>
          </cell>
          <cell r="B5" t="str">
            <v>Voted Funds - Statutory</v>
          </cell>
          <cell r="C5">
            <v>-246582000</v>
          </cell>
        </row>
        <row r="6">
          <cell r="A6">
            <v>13020</v>
          </cell>
          <cell r="B6" t="str">
            <v>Insurance Commissions</v>
          </cell>
          <cell r="C6">
            <v>-216393.85</v>
          </cell>
        </row>
        <row r="7">
          <cell r="A7">
            <v>13030</v>
          </cell>
          <cell r="B7" t="str">
            <v>Interest Received</v>
          </cell>
          <cell r="C7">
            <v>-9220659.1699999999</v>
          </cell>
        </row>
        <row r="8">
          <cell r="A8">
            <v>13035</v>
          </cell>
          <cell r="B8" t="str">
            <v>Interest on Debt</v>
          </cell>
          <cell r="C8">
            <v>-6719.52</v>
          </cell>
        </row>
        <row r="9">
          <cell r="A9">
            <v>13065</v>
          </cell>
          <cell r="B9" t="str">
            <v>Other Revenue - Non Exchange</v>
          </cell>
          <cell r="C9">
            <v>-33786.980000000003</v>
          </cell>
        </row>
        <row r="10">
          <cell r="A10">
            <v>13100</v>
          </cell>
          <cell r="B10" t="str">
            <v>Other Revenue - Exchange</v>
          </cell>
          <cell r="C10">
            <v>-55186.32</v>
          </cell>
        </row>
        <row r="11">
          <cell r="A11">
            <v>14010</v>
          </cell>
          <cell r="B11" t="str">
            <v>Cash Sales</v>
          </cell>
          <cell r="C11">
            <v>-728541.04</v>
          </cell>
        </row>
        <row r="12">
          <cell r="A12">
            <v>14020</v>
          </cell>
          <cell r="B12" t="str">
            <v>Members on Account</v>
          </cell>
          <cell r="C12">
            <v>-261670.53</v>
          </cell>
        </row>
        <row r="13">
          <cell r="A13">
            <v>14030</v>
          </cell>
          <cell r="B13" t="str">
            <v>Committees on Account</v>
          </cell>
          <cell r="C13">
            <v>-1509365.34</v>
          </cell>
        </row>
        <row r="14">
          <cell r="A14">
            <v>14040</v>
          </cell>
          <cell r="B14" t="str">
            <v>House on Account</v>
          </cell>
          <cell r="C14">
            <v>-2322770.5499999998</v>
          </cell>
        </row>
        <row r="15">
          <cell r="A15">
            <v>14050</v>
          </cell>
          <cell r="B15" t="str">
            <v>Political Parties on Account</v>
          </cell>
          <cell r="C15">
            <v>-496755.53</v>
          </cell>
        </row>
        <row r="16">
          <cell r="A16">
            <v>14060</v>
          </cell>
          <cell r="B16" t="str">
            <v>Ministers &amp; Deputy Ministers on</v>
          </cell>
          <cell r="C16">
            <v>0</v>
          </cell>
        </row>
        <row r="17">
          <cell r="A17">
            <v>14070</v>
          </cell>
          <cell r="B17" t="str">
            <v>External Entities on Account</v>
          </cell>
          <cell r="C17">
            <v>-789.34</v>
          </cell>
        </row>
        <row r="18">
          <cell r="A18">
            <v>14080</v>
          </cell>
          <cell r="B18" t="str">
            <v>Departments on Account</v>
          </cell>
          <cell r="C18">
            <v>-320122.64</v>
          </cell>
        </row>
        <row r="19">
          <cell r="A19">
            <v>21020</v>
          </cell>
          <cell r="B19" t="str">
            <v>Remuneration - Annual Leave</v>
          </cell>
          <cell r="C19">
            <v>18683370.920000002</v>
          </cell>
        </row>
        <row r="20">
          <cell r="A20">
            <v>21030</v>
          </cell>
          <cell r="B20" t="str">
            <v>Remuneration - Basic Salary</v>
          </cell>
          <cell r="C20">
            <v>422571471.30000001</v>
          </cell>
        </row>
        <row r="21">
          <cell r="A21">
            <v>21035</v>
          </cell>
          <cell r="B21" t="str">
            <v>Remuneration - Basic Salary - I</v>
          </cell>
          <cell r="C21">
            <v>319000</v>
          </cell>
        </row>
        <row r="22">
          <cell r="A22">
            <v>21040</v>
          </cell>
          <cell r="B22" t="str">
            <v>Remuneration - Members</v>
          </cell>
          <cell r="C22">
            <v>138626146.37</v>
          </cell>
        </row>
        <row r="23">
          <cell r="A23">
            <v>21050</v>
          </cell>
          <cell r="B23" t="str">
            <v>Remuneration - Cellular Phone</v>
          </cell>
          <cell r="C23">
            <v>356192.67</v>
          </cell>
        </row>
        <row r="24">
          <cell r="A24">
            <v>21135</v>
          </cell>
          <cell r="B24" t="str">
            <v>Remuneration - Acting Allowance</v>
          </cell>
          <cell r="C24">
            <v>2449105.65</v>
          </cell>
        </row>
        <row r="25">
          <cell r="A25">
            <v>21140</v>
          </cell>
          <cell r="B25" t="str">
            <v>Remuneration - Overtime</v>
          </cell>
          <cell r="C25">
            <v>5652030.5999999996</v>
          </cell>
        </row>
        <row r="26">
          <cell r="A26">
            <v>21145</v>
          </cell>
          <cell r="B26" t="str">
            <v>Remuneration - Danger Allowance</v>
          </cell>
          <cell r="C26">
            <v>100400</v>
          </cell>
        </row>
        <row r="27">
          <cell r="A27">
            <v>21150</v>
          </cell>
          <cell r="B27" t="str">
            <v>Remuneration - Parliamentary Al</v>
          </cell>
          <cell r="C27">
            <v>22726935.48</v>
          </cell>
        </row>
        <row r="28">
          <cell r="A28">
            <v>21160</v>
          </cell>
          <cell r="B28" t="str">
            <v>Remuneration - Pension Contribu</v>
          </cell>
          <cell r="C28">
            <v>30255575.100000001</v>
          </cell>
        </row>
        <row r="29">
          <cell r="A29">
            <v>21170</v>
          </cell>
          <cell r="B29" t="str">
            <v>Remuneration - Pension Contribu</v>
          </cell>
          <cell r="C29">
            <v>27807178.57</v>
          </cell>
        </row>
        <row r="30">
          <cell r="A30">
            <v>21180</v>
          </cell>
          <cell r="B30" t="str">
            <v>Remuneration - Performance Bonu</v>
          </cell>
          <cell r="C30">
            <v>594.16</v>
          </cell>
        </row>
        <row r="31">
          <cell r="A31">
            <v>21210</v>
          </cell>
          <cell r="B31" t="str">
            <v>Remuneration - Ex-gratia - Staf</v>
          </cell>
          <cell r="C31">
            <v>1038.77</v>
          </cell>
        </row>
        <row r="32">
          <cell r="A32">
            <v>21230</v>
          </cell>
          <cell r="B32" t="str">
            <v>Remuneration - Seconded Staff</v>
          </cell>
          <cell r="C32">
            <v>434664</v>
          </cell>
        </row>
        <row r="33">
          <cell r="A33">
            <v>21240</v>
          </cell>
          <cell r="B33" t="str">
            <v>Remuneration - Shift Allowance</v>
          </cell>
          <cell r="C33">
            <v>137300</v>
          </cell>
        </row>
        <row r="34">
          <cell r="A34">
            <v>21310</v>
          </cell>
          <cell r="B34" t="str">
            <v>Remuneration - UIF</v>
          </cell>
          <cell r="C34">
            <v>1145986.5600000001</v>
          </cell>
        </row>
        <row r="35">
          <cell r="A35">
            <v>21350</v>
          </cell>
          <cell r="B35" t="str">
            <v>Remuneration - Vehicle Allowanc</v>
          </cell>
          <cell r="C35">
            <v>32506662.579999998</v>
          </cell>
        </row>
        <row r="36">
          <cell r="A36">
            <v>21360</v>
          </cell>
          <cell r="B36" t="str">
            <v>Remuneration - Group Life FB</v>
          </cell>
          <cell r="C36">
            <v>6177070.5800000001</v>
          </cell>
        </row>
        <row r="37">
          <cell r="A37">
            <v>21380</v>
          </cell>
          <cell r="B37" t="str">
            <v>Insurances - Group Assurance</v>
          </cell>
          <cell r="C37">
            <v>2400833.64</v>
          </cell>
        </row>
        <row r="38">
          <cell r="A38">
            <v>21385</v>
          </cell>
          <cell r="B38" t="str">
            <v>Remuneration - Long Service Awa</v>
          </cell>
          <cell r="C38">
            <v>1577500</v>
          </cell>
        </row>
        <row r="39">
          <cell r="A39">
            <v>21400</v>
          </cell>
          <cell r="B39" t="str">
            <v>Parmed - Ex Members</v>
          </cell>
          <cell r="C39">
            <v>30735314.149999999</v>
          </cell>
        </row>
        <row r="40">
          <cell r="A40">
            <v>25010</v>
          </cell>
          <cell r="B40" t="str">
            <v>Advertisements - Staff Recruitm</v>
          </cell>
          <cell r="C40">
            <v>422070.92</v>
          </cell>
        </row>
        <row r="41">
          <cell r="A41">
            <v>25015</v>
          </cell>
          <cell r="B41" t="str">
            <v>Psychometric Instruments</v>
          </cell>
          <cell r="C41">
            <v>276098.49</v>
          </cell>
        </row>
        <row r="42">
          <cell r="A42">
            <v>25020</v>
          </cell>
          <cell r="B42" t="str">
            <v>Recruitment Fee - Staff</v>
          </cell>
          <cell r="C42">
            <v>1110294.6399999999</v>
          </cell>
        </row>
        <row r="43">
          <cell r="A43">
            <v>25030</v>
          </cell>
          <cell r="B43" t="str">
            <v>Recruitment Travel Costs</v>
          </cell>
          <cell r="C43">
            <v>35125.199999999997</v>
          </cell>
        </row>
        <row r="44">
          <cell r="A44">
            <v>26010</v>
          </cell>
          <cell r="B44" t="str">
            <v>Re-settlement Costs - Removals</v>
          </cell>
          <cell r="C44">
            <v>260481.58</v>
          </cell>
        </row>
        <row r="45">
          <cell r="A45">
            <v>26020</v>
          </cell>
          <cell r="B45" t="str">
            <v>Re-settlement Costs - Accommoda</v>
          </cell>
          <cell r="C45">
            <v>1436514.72</v>
          </cell>
        </row>
        <row r="46">
          <cell r="A46">
            <v>26030</v>
          </cell>
          <cell r="B46" t="str">
            <v>Re-settlement Costs - Rail &amp; Tr</v>
          </cell>
          <cell r="C46">
            <v>292063.26</v>
          </cell>
        </row>
        <row r="47">
          <cell r="A47">
            <v>27005</v>
          </cell>
          <cell r="B47" t="str">
            <v>Training</v>
          </cell>
          <cell r="C47">
            <v>2106600.34</v>
          </cell>
        </row>
        <row r="48">
          <cell r="A48">
            <v>27010</v>
          </cell>
          <cell r="B48" t="str">
            <v>Bursaries</v>
          </cell>
          <cell r="C48">
            <v>51066.47</v>
          </cell>
        </row>
        <row r="49">
          <cell r="A49">
            <v>28010</v>
          </cell>
          <cell r="B49" t="str">
            <v>Occupational Health &amp; Safety Ac</v>
          </cell>
          <cell r="C49">
            <v>5082</v>
          </cell>
        </row>
        <row r="50">
          <cell r="A50">
            <v>29010</v>
          </cell>
          <cell r="B50" t="str">
            <v>Bereavement Support : Members</v>
          </cell>
          <cell r="C50">
            <v>101922</v>
          </cell>
        </row>
        <row r="51">
          <cell r="A51">
            <v>29020</v>
          </cell>
          <cell r="B51" t="str">
            <v>Bereavement Support : Staff</v>
          </cell>
          <cell r="C51">
            <v>1000</v>
          </cell>
        </row>
        <row r="52">
          <cell r="A52">
            <v>30010</v>
          </cell>
          <cell r="B52" t="str">
            <v>Advertisements - General</v>
          </cell>
          <cell r="C52">
            <v>3371318.88</v>
          </cell>
        </row>
        <row r="53">
          <cell r="A53">
            <v>30020</v>
          </cell>
          <cell r="B53" t="str">
            <v>Advertisements - Public &amp; Event</v>
          </cell>
          <cell r="C53">
            <v>5621941.9199999999</v>
          </cell>
        </row>
        <row r="54">
          <cell r="A54">
            <v>30510</v>
          </cell>
          <cell r="B54" t="str">
            <v>Bank Charges</v>
          </cell>
          <cell r="C54">
            <v>25859.88</v>
          </cell>
        </row>
        <row r="55">
          <cell r="A55">
            <v>31010</v>
          </cell>
          <cell r="B55" t="str">
            <v>Communications Entitlement - Me</v>
          </cell>
          <cell r="C55">
            <v>7243100.1100000003</v>
          </cell>
        </row>
        <row r="56">
          <cell r="A56">
            <v>31020</v>
          </cell>
          <cell r="B56" t="str">
            <v>Telephone - Parliament Complex</v>
          </cell>
          <cell r="C56">
            <v>2038540.68</v>
          </cell>
        </row>
        <row r="57">
          <cell r="A57">
            <v>31040</v>
          </cell>
          <cell r="B57" t="str">
            <v>Telephone - International</v>
          </cell>
          <cell r="C57">
            <v>535.13</v>
          </cell>
        </row>
        <row r="58">
          <cell r="A58">
            <v>31110</v>
          </cell>
          <cell r="B58" t="str">
            <v>Telephone - Domestic</v>
          </cell>
          <cell r="C58">
            <v>105219.41</v>
          </cell>
        </row>
        <row r="59">
          <cell r="A59">
            <v>31210</v>
          </cell>
          <cell r="B59" t="str">
            <v>Cellphone - Staff</v>
          </cell>
          <cell r="C59">
            <v>1317921.02</v>
          </cell>
        </row>
        <row r="60">
          <cell r="A60">
            <v>31220</v>
          </cell>
          <cell r="B60" t="str">
            <v>Licences - TV's &amp; Other</v>
          </cell>
          <cell r="C60">
            <v>39429</v>
          </cell>
        </row>
        <row r="61">
          <cell r="A61">
            <v>31230</v>
          </cell>
          <cell r="B61" t="str">
            <v>Sabinet</v>
          </cell>
          <cell r="C61">
            <v>851379.27</v>
          </cell>
        </row>
        <row r="62">
          <cell r="A62">
            <v>31520</v>
          </cell>
          <cell r="B62" t="str">
            <v>Licences - Software</v>
          </cell>
          <cell r="C62">
            <v>7216214.9400000004</v>
          </cell>
        </row>
        <row r="63">
          <cell r="A63">
            <v>31530</v>
          </cell>
          <cell r="B63" t="str">
            <v>Internet Access</v>
          </cell>
          <cell r="C63">
            <v>1045291.77</v>
          </cell>
        </row>
        <row r="64">
          <cell r="A64">
            <v>32010</v>
          </cell>
          <cell r="B64" t="str">
            <v>Courier Services</v>
          </cell>
          <cell r="C64">
            <v>179320.76</v>
          </cell>
        </row>
        <row r="65">
          <cell r="A65">
            <v>32020</v>
          </cell>
          <cell r="B65" t="str">
            <v>Postage</v>
          </cell>
          <cell r="C65">
            <v>23087</v>
          </cell>
        </row>
        <row r="66">
          <cell r="A66">
            <v>32510</v>
          </cell>
          <cell r="B66" t="str">
            <v>Cleaning - Services - Buildings</v>
          </cell>
          <cell r="C66">
            <v>2364050.5</v>
          </cell>
        </row>
        <row r="67">
          <cell r="A67">
            <v>32535</v>
          </cell>
          <cell r="B67" t="str">
            <v>Contractors (Short Term) - Acco</v>
          </cell>
          <cell r="C67">
            <v>557249.92000000004</v>
          </cell>
        </row>
        <row r="68">
          <cell r="A68">
            <v>32540</v>
          </cell>
          <cell r="B68" t="str">
            <v>Contractors (Short Term) - Engi</v>
          </cell>
          <cell r="C68">
            <v>17353.099999999999</v>
          </cell>
        </row>
        <row r="69">
          <cell r="A69">
            <v>32555</v>
          </cell>
          <cell r="B69" t="str">
            <v>Contractors (Short Term) - Othe</v>
          </cell>
          <cell r="C69">
            <v>2937589.23</v>
          </cell>
        </row>
        <row r="70">
          <cell r="A70">
            <v>32565</v>
          </cell>
          <cell r="B70" t="str">
            <v>Secretarial Services &amp; Temporar</v>
          </cell>
          <cell r="C70">
            <v>765379.76</v>
          </cell>
        </row>
        <row r="71">
          <cell r="A71">
            <v>32570</v>
          </cell>
          <cell r="B71" t="str">
            <v>Security Services</v>
          </cell>
          <cell r="C71">
            <v>129048.93</v>
          </cell>
        </row>
        <row r="72">
          <cell r="A72">
            <v>32575</v>
          </cell>
          <cell r="B72" t="str">
            <v>Research</v>
          </cell>
          <cell r="C72">
            <v>475451.17</v>
          </cell>
        </row>
        <row r="73">
          <cell r="A73">
            <v>32580</v>
          </cell>
          <cell r="B73" t="str">
            <v>Contractors (Short Term) - Soft</v>
          </cell>
          <cell r="C73">
            <v>66282.429999999993</v>
          </cell>
        </row>
        <row r="74">
          <cell r="A74">
            <v>32585</v>
          </cell>
          <cell r="B74" t="str">
            <v>Photographic &amp; Production Servi</v>
          </cell>
          <cell r="C74">
            <v>70757.08</v>
          </cell>
        </row>
        <row r="75">
          <cell r="A75">
            <v>32590</v>
          </cell>
          <cell r="B75" t="str">
            <v>Facilitators &amp; Special Performa</v>
          </cell>
          <cell r="C75">
            <v>37600</v>
          </cell>
        </row>
        <row r="76">
          <cell r="A76">
            <v>33110</v>
          </cell>
          <cell r="B76" t="str">
            <v>Entertainment - Domestic - Staf</v>
          </cell>
          <cell r="C76">
            <v>29500</v>
          </cell>
        </row>
        <row r="77">
          <cell r="A77">
            <v>33120</v>
          </cell>
          <cell r="B77" t="str">
            <v>Entertainment - Domestic - MP's</v>
          </cell>
          <cell r="C77">
            <v>60645</v>
          </cell>
        </row>
        <row r="78">
          <cell r="A78">
            <v>33230</v>
          </cell>
          <cell r="B78" t="str">
            <v>Entertainment - Conference Envi</v>
          </cell>
          <cell r="C78">
            <v>6400</v>
          </cell>
        </row>
        <row r="79">
          <cell r="A79">
            <v>33505</v>
          </cell>
          <cell r="B79" t="str">
            <v>Catering Purchasing Budget (SA)</v>
          </cell>
          <cell r="C79">
            <v>-477015.92</v>
          </cell>
        </row>
        <row r="80">
          <cell r="A80">
            <v>33507</v>
          </cell>
          <cell r="B80" t="str">
            <v>Catering Cost of Sales - Restau</v>
          </cell>
          <cell r="C80">
            <v>5969958.0199999996</v>
          </cell>
        </row>
        <row r="81">
          <cell r="A81">
            <v>33510</v>
          </cell>
          <cell r="B81" t="str">
            <v>Medical assessment by specialis</v>
          </cell>
          <cell r="C81">
            <v>33159.949999999997</v>
          </cell>
        </row>
        <row r="82">
          <cell r="A82">
            <v>33515</v>
          </cell>
          <cell r="B82" t="str">
            <v>Crockery</v>
          </cell>
          <cell r="C82">
            <v>0</v>
          </cell>
        </row>
        <row r="83">
          <cell r="A83">
            <v>33520</v>
          </cell>
          <cell r="B83" t="str">
            <v>Cutlery</v>
          </cell>
          <cell r="C83">
            <v>26232.84</v>
          </cell>
        </row>
        <row r="84">
          <cell r="A84">
            <v>33525</v>
          </cell>
          <cell r="B84" t="str">
            <v>Catering Linen</v>
          </cell>
          <cell r="C84">
            <v>230</v>
          </cell>
        </row>
        <row r="85">
          <cell r="A85">
            <v>33530</v>
          </cell>
          <cell r="B85" t="str">
            <v>Flags</v>
          </cell>
          <cell r="C85">
            <v>45917.35</v>
          </cell>
        </row>
        <row r="86">
          <cell r="A86">
            <v>33540</v>
          </cell>
          <cell r="B86" t="str">
            <v>Cleaning - Materials - Building</v>
          </cell>
          <cell r="C86">
            <v>261954.68</v>
          </cell>
        </row>
        <row r="87">
          <cell r="A87">
            <v>33570</v>
          </cell>
          <cell r="B87" t="str">
            <v>Binding Material</v>
          </cell>
          <cell r="C87">
            <v>41216.94</v>
          </cell>
        </row>
        <row r="88">
          <cell r="A88">
            <v>33586</v>
          </cell>
          <cell r="B88" t="str">
            <v>Gifts, Plants, Flowers &amp; Other</v>
          </cell>
          <cell r="C88">
            <v>677564.1</v>
          </cell>
        </row>
        <row r="89">
          <cell r="A89">
            <v>33590</v>
          </cell>
          <cell r="B89" t="str">
            <v>Office Reference Works</v>
          </cell>
          <cell r="C89">
            <v>39986.03</v>
          </cell>
        </row>
        <row r="90">
          <cell r="A90">
            <v>33595</v>
          </cell>
          <cell r="B90" t="str">
            <v>Office Supplies &amp; Stationery</v>
          </cell>
          <cell r="C90">
            <v>902134.61</v>
          </cell>
        </row>
        <row r="91">
          <cell r="A91">
            <v>33600</v>
          </cell>
          <cell r="B91" t="str">
            <v>Offset Printing Material</v>
          </cell>
          <cell r="C91">
            <v>89981.8</v>
          </cell>
        </row>
        <row r="92">
          <cell r="A92">
            <v>33610</v>
          </cell>
          <cell r="B92" t="str">
            <v>Publications - Library</v>
          </cell>
          <cell r="C92">
            <v>-15213.15</v>
          </cell>
        </row>
        <row r="93">
          <cell r="A93">
            <v>33615</v>
          </cell>
          <cell r="B93" t="str">
            <v>Sports Material</v>
          </cell>
          <cell r="C93">
            <v>14000</v>
          </cell>
        </row>
        <row r="94">
          <cell r="A94">
            <v>33620</v>
          </cell>
          <cell r="B94" t="str">
            <v>Toners &amp; Cartridges</v>
          </cell>
          <cell r="C94">
            <v>182357.8</v>
          </cell>
        </row>
        <row r="95">
          <cell r="A95">
            <v>35010</v>
          </cell>
          <cell r="B95" t="str">
            <v>Hire of Equipment</v>
          </cell>
          <cell r="C95">
            <v>2613530.21</v>
          </cell>
        </row>
        <row r="96">
          <cell r="A96">
            <v>35015</v>
          </cell>
          <cell r="B96" t="str">
            <v>Hire of Marquee</v>
          </cell>
          <cell r="C96">
            <v>60207.5</v>
          </cell>
        </row>
        <row r="97">
          <cell r="A97">
            <v>35020</v>
          </cell>
          <cell r="B97" t="str">
            <v>Rental - Equipment</v>
          </cell>
          <cell r="C97">
            <v>2687180.18</v>
          </cell>
        </row>
        <row r="98">
          <cell r="A98">
            <v>35050</v>
          </cell>
          <cell r="B98" t="str">
            <v>Rental - Property</v>
          </cell>
          <cell r="C98">
            <v>579932.99</v>
          </cell>
        </row>
        <row r="99">
          <cell r="A99">
            <v>35520</v>
          </cell>
          <cell r="B99" t="str">
            <v>Newspapers, Periodicals, Magazi</v>
          </cell>
          <cell r="C99">
            <v>901196.7</v>
          </cell>
        </row>
        <row r="100">
          <cell r="A100">
            <v>35530</v>
          </cell>
          <cell r="B100" t="str">
            <v>Photocopying - External Service</v>
          </cell>
          <cell r="C100">
            <v>535</v>
          </cell>
        </row>
        <row r="101">
          <cell r="A101">
            <v>35550</v>
          </cell>
          <cell r="B101" t="str">
            <v>Photocopying - Paper</v>
          </cell>
          <cell r="C101">
            <v>719782.21</v>
          </cell>
        </row>
        <row r="102">
          <cell r="A102">
            <v>35570</v>
          </cell>
          <cell r="B102" t="str">
            <v>Printing - External Service Pro</v>
          </cell>
          <cell r="C102">
            <v>1877889.54</v>
          </cell>
        </row>
        <row r="103">
          <cell r="A103">
            <v>35580</v>
          </cell>
          <cell r="B103" t="str">
            <v>Printing - General</v>
          </cell>
          <cell r="C103">
            <v>2340737.9300000002</v>
          </cell>
        </row>
        <row r="104">
          <cell r="A104">
            <v>35590</v>
          </cell>
          <cell r="B104" t="str">
            <v>Subscriptions</v>
          </cell>
          <cell r="C104">
            <v>1808135.18</v>
          </cell>
        </row>
        <row r="105">
          <cell r="A105">
            <v>36010</v>
          </cell>
          <cell r="B105" t="str">
            <v>Accommodation - Domestic - Staf</v>
          </cell>
          <cell r="C105">
            <v>7410633.7300000004</v>
          </cell>
        </row>
        <row r="106">
          <cell r="A106">
            <v>36015</v>
          </cell>
          <cell r="B106" t="str">
            <v>Accommodation - Domestic - Memb</v>
          </cell>
          <cell r="C106">
            <v>4130355.56</v>
          </cell>
        </row>
        <row r="107">
          <cell r="A107">
            <v>36035</v>
          </cell>
          <cell r="B107" t="str">
            <v>Accommodation - Guests</v>
          </cell>
          <cell r="C107">
            <v>44468.42</v>
          </cell>
        </row>
        <row r="108">
          <cell r="A108">
            <v>36040</v>
          </cell>
          <cell r="B108" t="str">
            <v>Conference Venue Hire - Staff</v>
          </cell>
          <cell r="C108">
            <v>1367092.67</v>
          </cell>
        </row>
        <row r="109">
          <cell r="A109">
            <v>36045</v>
          </cell>
          <cell r="B109" t="str">
            <v>Conference Venue Hire - Members</v>
          </cell>
          <cell r="C109">
            <v>970280.73</v>
          </cell>
        </row>
        <row r="110">
          <cell r="A110">
            <v>36110</v>
          </cell>
          <cell r="B110" t="str">
            <v>Mileage Claims - Staff</v>
          </cell>
          <cell r="C110">
            <v>48197.45</v>
          </cell>
        </row>
        <row r="111">
          <cell r="A111">
            <v>36115</v>
          </cell>
          <cell r="B111" t="str">
            <v>Mileage Claims - Members</v>
          </cell>
          <cell r="C111">
            <v>10945335.699999999</v>
          </cell>
        </row>
        <row r="112">
          <cell r="A112">
            <v>36155</v>
          </cell>
          <cell r="B112" t="str">
            <v>Parking - Staff</v>
          </cell>
          <cell r="C112">
            <v>2548</v>
          </cell>
        </row>
        <row r="113">
          <cell r="A113">
            <v>36210</v>
          </cell>
          <cell r="B113" t="str">
            <v>Subsistence Allowance - Domesti</v>
          </cell>
          <cell r="C113">
            <v>1644368.76</v>
          </cell>
        </row>
        <row r="114">
          <cell r="A114">
            <v>36215</v>
          </cell>
          <cell r="B114" t="str">
            <v>Subsistence Allowance - Domesti</v>
          </cell>
          <cell r="C114">
            <v>652748.73</v>
          </cell>
        </row>
        <row r="115">
          <cell r="A115">
            <v>36310</v>
          </cell>
          <cell r="B115" t="str">
            <v>Travel - Airfares Domestic - St</v>
          </cell>
          <cell r="C115">
            <v>10416361.41</v>
          </cell>
        </row>
        <row r="116">
          <cell r="A116">
            <v>36315</v>
          </cell>
          <cell r="B116" t="str">
            <v>Travel - Airfares Domestic - Me</v>
          </cell>
          <cell r="C116">
            <v>4837798.24</v>
          </cell>
        </row>
        <row r="117">
          <cell r="A117">
            <v>36330</v>
          </cell>
          <cell r="B117" t="str">
            <v>Travel - Airfares - Ex-Members</v>
          </cell>
          <cell r="C117">
            <v>758759.92</v>
          </cell>
        </row>
        <row r="118">
          <cell r="A118">
            <v>36331</v>
          </cell>
          <cell r="B118" t="str">
            <v>Travel - Airfares - Ex Minister</v>
          </cell>
          <cell r="C118">
            <v>4368578.93</v>
          </cell>
        </row>
        <row r="119">
          <cell r="A119">
            <v>36350</v>
          </cell>
          <cell r="B119" t="str">
            <v>Travel Entitlement - Members' A</v>
          </cell>
          <cell r="C119">
            <v>61486816.640000001</v>
          </cell>
        </row>
        <row r="120">
          <cell r="A120">
            <v>36355</v>
          </cell>
          <cell r="B120" t="str">
            <v>Travel Entitlement - Members' C</v>
          </cell>
          <cell r="C120">
            <v>6865202.2199999997</v>
          </cell>
        </row>
        <row r="121">
          <cell r="A121">
            <v>36360</v>
          </cell>
          <cell r="B121" t="str">
            <v>Travel Entitlement - Members' D</v>
          </cell>
          <cell r="C121">
            <v>216150.05</v>
          </cell>
        </row>
        <row r="122">
          <cell r="A122">
            <v>36365</v>
          </cell>
          <cell r="B122" t="str">
            <v>Travel Entitlement - Members' P</v>
          </cell>
          <cell r="C122">
            <v>4126050.65</v>
          </cell>
        </row>
        <row r="123">
          <cell r="A123">
            <v>36460</v>
          </cell>
          <cell r="B123" t="str">
            <v>Motor Vehicles - Licences</v>
          </cell>
          <cell r="C123">
            <v>5466</v>
          </cell>
        </row>
        <row r="124">
          <cell r="A124">
            <v>36470</v>
          </cell>
          <cell r="B124" t="str">
            <v>Motor Vehicle - Fuel, Oil &amp; Con</v>
          </cell>
          <cell r="C124">
            <v>406777.08</v>
          </cell>
        </row>
        <row r="125">
          <cell r="A125">
            <v>36510</v>
          </cell>
          <cell r="B125" t="str">
            <v>Vehicle Hire - Domestic - Staff</v>
          </cell>
          <cell r="C125">
            <v>4181735.14</v>
          </cell>
        </row>
        <row r="126">
          <cell r="A126">
            <v>36515</v>
          </cell>
          <cell r="B126" t="str">
            <v>Vehicle Hire - Domestic - Membe</v>
          </cell>
          <cell r="C126">
            <v>4837650.49</v>
          </cell>
        </row>
        <row r="127">
          <cell r="A127">
            <v>36540</v>
          </cell>
          <cell r="B127" t="str">
            <v>Transport - Domestic (Shuttle/B</v>
          </cell>
          <cell r="C127">
            <v>8247093.1200000001</v>
          </cell>
        </row>
        <row r="128">
          <cell r="A128">
            <v>36545</v>
          </cell>
          <cell r="B128" t="str">
            <v>Shuttle Services û Staff (Cape</v>
          </cell>
          <cell r="C128">
            <v>2141991.5699999998</v>
          </cell>
        </row>
        <row r="129">
          <cell r="A129">
            <v>36550</v>
          </cell>
          <cell r="B129" t="str">
            <v>Transport - Domestic (Shuttle/B</v>
          </cell>
          <cell r="C129">
            <v>52249.72</v>
          </cell>
        </row>
        <row r="130">
          <cell r="A130">
            <v>36555</v>
          </cell>
          <cell r="B130" t="str">
            <v>Transport - Domestic (Shuttle/B</v>
          </cell>
          <cell r="C130">
            <v>1237383.42</v>
          </cell>
        </row>
        <row r="131">
          <cell r="A131">
            <v>36560</v>
          </cell>
          <cell r="B131" t="str">
            <v>Transport - Foreign Guest</v>
          </cell>
          <cell r="C131">
            <v>0</v>
          </cell>
        </row>
        <row r="132">
          <cell r="A132">
            <v>37010</v>
          </cell>
          <cell r="B132" t="str">
            <v>Accommodation - International -</v>
          </cell>
          <cell r="C132">
            <v>1382067.23</v>
          </cell>
        </row>
        <row r="133">
          <cell r="A133">
            <v>37015</v>
          </cell>
          <cell r="B133" t="str">
            <v>Accommodation - International -</v>
          </cell>
          <cell r="C133">
            <v>5491969.6900000004</v>
          </cell>
        </row>
        <row r="134">
          <cell r="A134">
            <v>37210</v>
          </cell>
          <cell r="B134" t="str">
            <v>Subsistence Allowance - Interna</v>
          </cell>
          <cell r="C134">
            <v>582456.30000000005</v>
          </cell>
        </row>
        <row r="135">
          <cell r="A135">
            <v>37215</v>
          </cell>
          <cell r="B135" t="str">
            <v>Subsistence Allowance - Interna</v>
          </cell>
          <cell r="C135">
            <v>1771311.44</v>
          </cell>
        </row>
        <row r="136">
          <cell r="A136">
            <v>37255</v>
          </cell>
          <cell r="B136" t="str">
            <v>Travel - Airfares - Internation</v>
          </cell>
          <cell r="C136">
            <v>2783754.89</v>
          </cell>
        </row>
        <row r="137">
          <cell r="A137">
            <v>37260</v>
          </cell>
          <cell r="B137" t="str">
            <v>Travel - Airfares - Internation</v>
          </cell>
          <cell r="C137">
            <v>7468171.3799999999</v>
          </cell>
        </row>
        <row r="138">
          <cell r="A138">
            <v>37365</v>
          </cell>
          <cell r="B138" t="str">
            <v>Transport - International - Sta</v>
          </cell>
          <cell r="C138">
            <v>19041.02</v>
          </cell>
        </row>
        <row r="139">
          <cell r="A139">
            <v>37370</v>
          </cell>
          <cell r="B139" t="str">
            <v>Transport - International - Mem</v>
          </cell>
          <cell r="C139">
            <v>315420.57</v>
          </cell>
        </row>
        <row r="140">
          <cell r="A140">
            <v>38010</v>
          </cell>
          <cell r="B140" t="str">
            <v>Transcription</v>
          </cell>
          <cell r="C140">
            <v>97754.47</v>
          </cell>
        </row>
        <row r="141">
          <cell r="A141">
            <v>38015</v>
          </cell>
          <cell r="B141" t="str">
            <v>Translation</v>
          </cell>
          <cell r="C141">
            <v>162575</v>
          </cell>
        </row>
        <row r="142">
          <cell r="A142">
            <v>38020</v>
          </cell>
          <cell r="B142" t="str">
            <v>Interpretation</v>
          </cell>
          <cell r="C142">
            <v>186745</v>
          </cell>
        </row>
        <row r="143">
          <cell r="A143">
            <v>38510</v>
          </cell>
          <cell r="B143" t="str">
            <v>Catering - In-House</v>
          </cell>
          <cell r="C143">
            <v>4343060.67</v>
          </cell>
        </row>
        <row r="144">
          <cell r="A144">
            <v>38515</v>
          </cell>
          <cell r="B144" t="str">
            <v>Catering Services - Outside Sup</v>
          </cell>
          <cell r="C144">
            <v>1499499.2</v>
          </cell>
        </row>
        <row r="145">
          <cell r="A145">
            <v>38540</v>
          </cell>
          <cell r="B145" t="str">
            <v>Rental - Outside Venues</v>
          </cell>
          <cell r="C145">
            <v>138499.4</v>
          </cell>
        </row>
        <row r="146">
          <cell r="A146">
            <v>38545</v>
          </cell>
          <cell r="B146" t="str">
            <v>Staff Meals</v>
          </cell>
          <cell r="C146">
            <v>56833.09</v>
          </cell>
        </row>
        <row r="147">
          <cell r="A147">
            <v>39010</v>
          </cell>
          <cell r="B147" t="str">
            <v>Uniforms: Purchased</v>
          </cell>
          <cell r="C147">
            <v>271422.57</v>
          </cell>
        </row>
        <row r="148">
          <cell r="A148">
            <v>39015</v>
          </cell>
          <cell r="B148" t="str">
            <v>Uniforms: Dry Cleaning</v>
          </cell>
          <cell r="C148">
            <v>156713.09</v>
          </cell>
        </row>
        <row r="149">
          <cell r="A149">
            <v>40520</v>
          </cell>
          <cell r="B149" t="str">
            <v>Repairs &amp; Maintenance - Art &amp; A</v>
          </cell>
          <cell r="C149">
            <v>118150</v>
          </cell>
        </row>
        <row r="150">
          <cell r="A150">
            <v>40530</v>
          </cell>
          <cell r="B150" t="str">
            <v>Repairs &amp; Maintenance - Binding</v>
          </cell>
          <cell r="C150">
            <v>36579.839999999997</v>
          </cell>
        </row>
        <row r="151">
          <cell r="A151">
            <v>40540</v>
          </cell>
          <cell r="B151" t="str">
            <v>Repairs &amp; Maintenance - Buildin</v>
          </cell>
          <cell r="C151">
            <v>466341.39</v>
          </cell>
        </row>
        <row r="152">
          <cell r="A152">
            <v>40550</v>
          </cell>
          <cell r="B152" t="str">
            <v>Repairs &amp; Maintenance - Compute</v>
          </cell>
          <cell r="C152">
            <v>1100.55</v>
          </cell>
        </row>
        <row r="153">
          <cell r="A153">
            <v>40560</v>
          </cell>
          <cell r="B153" t="str">
            <v>Repairs &amp; Maintenance - Audio &amp;</v>
          </cell>
          <cell r="C153">
            <v>22397.99</v>
          </cell>
        </row>
        <row r="154">
          <cell r="A154">
            <v>40570</v>
          </cell>
          <cell r="B154" t="str">
            <v>Repairs &amp; Maintenance - Furnitu</v>
          </cell>
          <cell r="C154">
            <v>494761.5</v>
          </cell>
        </row>
        <row r="155">
          <cell r="A155">
            <v>40580</v>
          </cell>
          <cell r="B155" t="str">
            <v>Repairs &amp; Maintenance - Labour</v>
          </cell>
          <cell r="C155">
            <v>1686.59</v>
          </cell>
        </row>
        <row r="156">
          <cell r="A156">
            <v>40600</v>
          </cell>
          <cell r="B156" t="str">
            <v>Repairs &amp; Maintenance - Offset</v>
          </cell>
          <cell r="C156">
            <v>12880</v>
          </cell>
        </row>
        <row r="157">
          <cell r="A157">
            <v>40610</v>
          </cell>
          <cell r="B157" t="str">
            <v>Repairs &amp; Maintenance - PABX</v>
          </cell>
          <cell r="C157">
            <v>709448.17</v>
          </cell>
        </row>
        <row r="158">
          <cell r="A158">
            <v>40690</v>
          </cell>
          <cell r="B158" t="str">
            <v>Repairs &amp; Maintenance - Network</v>
          </cell>
          <cell r="C158">
            <v>1124868.07</v>
          </cell>
        </row>
        <row r="159">
          <cell r="A159">
            <v>41030</v>
          </cell>
          <cell r="B159" t="str">
            <v>P&amp;L Disposal - Computer Equipme</v>
          </cell>
          <cell r="C159">
            <v>-12997.89</v>
          </cell>
        </row>
        <row r="160">
          <cell r="A160">
            <v>41050</v>
          </cell>
          <cell r="B160" t="str">
            <v>P&amp;L Disposal - Equipment</v>
          </cell>
          <cell r="C160">
            <v>410.64</v>
          </cell>
        </row>
        <row r="161">
          <cell r="A161">
            <v>41070</v>
          </cell>
          <cell r="B161" t="str">
            <v>P&amp;L Disposal - Furniture &amp; Fitt</v>
          </cell>
          <cell r="C161">
            <v>14007.31</v>
          </cell>
        </row>
        <row r="162">
          <cell r="A162">
            <v>41080</v>
          </cell>
          <cell r="B162" t="str">
            <v>P&amp;L Disposal - Vehicles</v>
          </cell>
          <cell r="C162">
            <v>3.4</v>
          </cell>
        </row>
        <row r="163">
          <cell r="A163">
            <v>42030</v>
          </cell>
          <cell r="B163" t="str">
            <v>Audit Fees - External Audit</v>
          </cell>
          <cell r="C163">
            <v>3429696.91</v>
          </cell>
        </row>
        <row r="164">
          <cell r="A164">
            <v>42045</v>
          </cell>
          <cell r="B164" t="str">
            <v>Audit Fees - Audit Committee</v>
          </cell>
          <cell r="C164">
            <v>192947.51</v>
          </cell>
        </row>
        <row r="165">
          <cell r="A165">
            <v>42070</v>
          </cell>
          <cell r="B165" t="str">
            <v>Legal Costs - Labour Issues</v>
          </cell>
          <cell r="C165">
            <v>240953.75</v>
          </cell>
        </row>
        <row r="166">
          <cell r="A166">
            <v>42080</v>
          </cell>
          <cell r="B166" t="str">
            <v>Legal Costs - Other</v>
          </cell>
          <cell r="C166">
            <v>5164108.09</v>
          </cell>
        </row>
        <row r="167">
          <cell r="A167">
            <v>42090</v>
          </cell>
          <cell r="B167" t="str">
            <v>Membership - International Asso</v>
          </cell>
          <cell r="C167">
            <v>2281553.0499999998</v>
          </cell>
        </row>
        <row r="168">
          <cell r="A168">
            <v>42110</v>
          </cell>
          <cell r="B168" t="str">
            <v>Membership - Professional Assoc</v>
          </cell>
          <cell r="C168">
            <v>144189</v>
          </cell>
        </row>
        <row r="169">
          <cell r="A169">
            <v>42115</v>
          </cell>
          <cell r="B169" t="str">
            <v>Registration Fees: Sport Codes</v>
          </cell>
          <cell r="C169">
            <v>62430</v>
          </cell>
        </row>
        <row r="170">
          <cell r="A170">
            <v>42510</v>
          </cell>
          <cell r="B170" t="str">
            <v>Party Leadership Support</v>
          </cell>
          <cell r="C170">
            <v>5808110</v>
          </cell>
        </row>
        <row r="171">
          <cell r="A171">
            <v>42520</v>
          </cell>
          <cell r="B171" t="str">
            <v>Party Support Allowance</v>
          </cell>
          <cell r="C171">
            <v>60149189.5</v>
          </cell>
        </row>
        <row r="172">
          <cell r="A172">
            <v>42530</v>
          </cell>
          <cell r="B172" t="str">
            <v>Constituency Allowance</v>
          </cell>
          <cell r="C172">
            <v>154481055</v>
          </cell>
        </row>
        <row r="173">
          <cell r="A173">
            <v>42550</v>
          </cell>
          <cell r="B173" t="str">
            <v>Disability Support</v>
          </cell>
          <cell r="C173">
            <v>0</v>
          </cell>
        </row>
        <row r="174">
          <cell r="A174">
            <v>44010</v>
          </cell>
          <cell r="B174" t="str">
            <v>Interest Paid</v>
          </cell>
          <cell r="C174">
            <v>32615.69</v>
          </cell>
        </row>
        <row r="175">
          <cell r="A175">
            <v>45530</v>
          </cell>
          <cell r="B175" t="str">
            <v>COST DEPR EXP - Computer Equipm</v>
          </cell>
          <cell r="C175">
            <v>5219104.13</v>
          </cell>
        </row>
        <row r="176">
          <cell r="A176">
            <v>45540</v>
          </cell>
          <cell r="B176" t="str">
            <v>COST DEPR EXP - Computer Softwa</v>
          </cell>
          <cell r="C176">
            <v>2871573.63</v>
          </cell>
        </row>
        <row r="177">
          <cell r="A177">
            <v>45550</v>
          </cell>
          <cell r="B177" t="str">
            <v>COST DEPR EXP - Equipment (SA)</v>
          </cell>
          <cell r="C177">
            <v>10503898.33</v>
          </cell>
        </row>
        <row r="178">
          <cell r="A178">
            <v>45560</v>
          </cell>
          <cell r="B178" t="str">
            <v>COST DEPR EXP - Audio &amp; Visual</v>
          </cell>
          <cell r="C178">
            <v>0</v>
          </cell>
        </row>
        <row r="179">
          <cell r="A179">
            <v>45570</v>
          </cell>
          <cell r="B179" t="str">
            <v>COST DEPR EXP - Furniture &amp; Fit</v>
          </cell>
          <cell r="C179">
            <v>1226620.08</v>
          </cell>
        </row>
        <row r="180">
          <cell r="A180">
            <v>45580</v>
          </cell>
          <cell r="B180" t="str">
            <v>COST DEPR EXP - Vehicles (SA)</v>
          </cell>
          <cell r="C180">
            <v>747669.04</v>
          </cell>
        </row>
        <row r="181">
          <cell r="A181">
            <v>45590</v>
          </cell>
          <cell r="B181" t="str">
            <v>COST DEPR EXP - Library Books (</v>
          </cell>
          <cell r="C181">
            <v>106158.36</v>
          </cell>
        </row>
        <row r="182">
          <cell r="A182">
            <v>46550</v>
          </cell>
          <cell r="B182" t="str">
            <v>REV DEPR EXP - Equipment (SA)</v>
          </cell>
          <cell r="C182">
            <v>0</v>
          </cell>
        </row>
        <row r="183">
          <cell r="A183">
            <v>46560</v>
          </cell>
          <cell r="B183" t="str">
            <v>REV DEPR EXP - Audio &amp; Visual E</v>
          </cell>
          <cell r="C183">
            <v>0</v>
          </cell>
        </row>
        <row r="184">
          <cell r="A184">
            <v>46570</v>
          </cell>
          <cell r="B184" t="str">
            <v>REV DEPR EXP - Furniture &amp; Fitt</v>
          </cell>
          <cell r="C184">
            <v>0</v>
          </cell>
        </row>
        <row r="185">
          <cell r="A185">
            <v>46580</v>
          </cell>
          <cell r="B185" t="str">
            <v>REV DEPR EXP - Vehicles (SA)</v>
          </cell>
          <cell r="C185">
            <v>-278246.38</v>
          </cell>
        </row>
        <row r="186">
          <cell r="A186">
            <v>47530</v>
          </cell>
          <cell r="B186" t="str">
            <v>LEASED DEPR EXP- Computer Equip</v>
          </cell>
          <cell r="C186">
            <v>0</v>
          </cell>
        </row>
        <row r="187">
          <cell r="A187">
            <v>47570</v>
          </cell>
          <cell r="B187" t="str">
            <v>LEASED DEPR EXP - Furniture &amp; F</v>
          </cell>
          <cell r="C187">
            <v>0.01</v>
          </cell>
        </row>
        <row r="188">
          <cell r="A188">
            <v>47630</v>
          </cell>
          <cell r="B188" t="str">
            <v>MINOR ASSETS - Depr Exp - Compu</v>
          </cell>
          <cell r="C188">
            <v>0</v>
          </cell>
        </row>
        <row r="189">
          <cell r="A189">
            <v>47640</v>
          </cell>
          <cell r="B189" t="str">
            <v>MINOR ASSETS - Depr Exp - Compu</v>
          </cell>
          <cell r="C189">
            <v>-11.1</v>
          </cell>
        </row>
        <row r="190">
          <cell r="A190">
            <v>47650</v>
          </cell>
          <cell r="B190" t="str">
            <v>MINOR ASSETS - Depr Exp - Equip</v>
          </cell>
          <cell r="C190">
            <v>0</v>
          </cell>
        </row>
        <row r="191">
          <cell r="A191">
            <v>47660</v>
          </cell>
          <cell r="B191" t="str">
            <v>MINOR ASSETS - Depr Exp - Audio</v>
          </cell>
          <cell r="C191">
            <v>0</v>
          </cell>
        </row>
        <row r="192">
          <cell r="A192">
            <v>47670</v>
          </cell>
          <cell r="B192" t="str">
            <v>MINOR ASSETS - Depr Exp - Furni</v>
          </cell>
          <cell r="C192">
            <v>0</v>
          </cell>
        </row>
        <row r="193">
          <cell r="A193">
            <v>48020</v>
          </cell>
          <cell r="B193" t="str">
            <v>Provision for Bad Debts</v>
          </cell>
          <cell r="C193">
            <v>10375.120000000001</v>
          </cell>
        </row>
        <row r="194">
          <cell r="A194">
            <v>48030</v>
          </cell>
          <cell r="B194" t="str">
            <v>Bad Debts Recovered</v>
          </cell>
          <cell r="C194">
            <v>-21215.86</v>
          </cell>
        </row>
        <row r="195">
          <cell r="A195">
            <v>50070</v>
          </cell>
          <cell r="B195" t="str">
            <v>Bank: Nedbank Current Account (</v>
          </cell>
          <cell r="C195">
            <v>27792585.300000001</v>
          </cell>
        </row>
        <row r="196">
          <cell r="A196">
            <v>50072</v>
          </cell>
          <cell r="B196" t="str">
            <v>Cash Clearing: Nedbank Current</v>
          </cell>
          <cell r="C196">
            <v>-503.89</v>
          </cell>
        </row>
        <row r="197">
          <cell r="A197">
            <v>50075</v>
          </cell>
          <cell r="B197" t="str">
            <v>Bank: Nedbank Salaries Account</v>
          </cell>
          <cell r="C197">
            <v>2020668.81</v>
          </cell>
        </row>
        <row r="198">
          <cell r="A198">
            <v>50080</v>
          </cell>
          <cell r="B198" t="str">
            <v>Bank: Nedbank Petty Cash (SA)</v>
          </cell>
          <cell r="C198">
            <v>41890.22</v>
          </cell>
        </row>
        <row r="199">
          <cell r="A199">
            <v>50085</v>
          </cell>
          <cell r="B199" t="str">
            <v>Bank: Nedbank Investment Accoun</v>
          </cell>
          <cell r="C199">
            <v>71899925.969999999</v>
          </cell>
        </row>
        <row r="200">
          <cell r="A200">
            <v>50092</v>
          </cell>
          <cell r="B200" t="str">
            <v>Bank: Nedbank EU Current Accoun</v>
          </cell>
          <cell r="C200">
            <v>39147460.450000003</v>
          </cell>
        </row>
        <row r="201">
          <cell r="A201">
            <v>50093</v>
          </cell>
          <cell r="B201" t="str">
            <v>Bank: Nedbank EU Current Accoun</v>
          </cell>
          <cell r="C201">
            <v>0</v>
          </cell>
        </row>
        <row r="202">
          <cell r="A202">
            <v>50095</v>
          </cell>
          <cell r="B202" t="str">
            <v>Bank: Nedbank 2013 CPC</v>
          </cell>
          <cell r="C202">
            <v>30515715.300000001</v>
          </cell>
        </row>
        <row r="203">
          <cell r="A203">
            <v>50100</v>
          </cell>
          <cell r="B203" t="str">
            <v>Cash - In Transit</v>
          </cell>
          <cell r="C203">
            <v>681230.46</v>
          </cell>
        </row>
        <row r="204">
          <cell r="A204">
            <v>50110</v>
          </cell>
          <cell r="B204" t="str">
            <v>Cash - On Hand</v>
          </cell>
          <cell r="C204">
            <v>11400</v>
          </cell>
        </row>
        <row r="205">
          <cell r="A205">
            <v>50115</v>
          </cell>
          <cell r="B205" t="str">
            <v>Control: Petty Cash</v>
          </cell>
          <cell r="C205">
            <v>190941.27</v>
          </cell>
        </row>
        <row r="206">
          <cell r="A206">
            <v>50510</v>
          </cell>
          <cell r="B206" t="str">
            <v>Inventory - Catering  - Food &amp;</v>
          </cell>
          <cell r="C206">
            <v>1265026.8400000001</v>
          </cell>
        </row>
        <row r="207">
          <cell r="A207">
            <v>50520</v>
          </cell>
          <cell r="B207" t="str">
            <v>Inventory - Catering - Bars &amp; S</v>
          </cell>
          <cell r="C207">
            <v>174132.81</v>
          </cell>
        </row>
        <row r="208">
          <cell r="A208">
            <v>50580</v>
          </cell>
          <cell r="B208" t="str">
            <v>Receiving Inventory Account</v>
          </cell>
          <cell r="C208">
            <v>6827.38</v>
          </cell>
        </row>
        <row r="209">
          <cell r="A209">
            <v>51260</v>
          </cell>
          <cell r="B209" t="str">
            <v>Control - Telephone</v>
          </cell>
          <cell r="C209">
            <v>1300221.21</v>
          </cell>
        </row>
        <row r="210">
          <cell r="A210">
            <v>51310</v>
          </cell>
          <cell r="B210" t="str">
            <v>Receivables (Non-Exchange) Cont</v>
          </cell>
          <cell r="C210">
            <v>1250100.8999999999</v>
          </cell>
        </row>
        <row r="211">
          <cell r="A211">
            <v>51315</v>
          </cell>
          <cell r="B211" t="str">
            <v>Receivables (Exchange) and Cont</v>
          </cell>
          <cell r="C211">
            <v>266428.09999999998</v>
          </cell>
        </row>
        <row r="212">
          <cell r="A212">
            <v>51320</v>
          </cell>
          <cell r="B212" t="str">
            <v>Provision for Doubtful Debts (N</v>
          </cell>
          <cell r="C212">
            <v>-631086.91</v>
          </cell>
        </row>
        <row r="213">
          <cell r="A213">
            <v>51325</v>
          </cell>
          <cell r="B213" t="str">
            <v>Provision for Doubtful Debts (E</v>
          </cell>
          <cell r="C213">
            <v>-72792.73</v>
          </cell>
        </row>
        <row r="214">
          <cell r="A214">
            <v>51330</v>
          </cell>
          <cell r="B214" t="str">
            <v>Debtors Payment Suspense</v>
          </cell>
          <cell r="C214">
            <v>-2364.09</v>
          </cell>
        </row>
        <row r="215">
          <cell r="A215">
            <v>51335</v>
          </cell>
          <cell r="B215" t="str">
            <v>Credit Card</v>
          </cell>
          <cell r="C215">
            <v>1197501.6299999999</v>
          </cell>
        </row>
        <row r="216">
          <cell r="A216">
            <v>52005</v>
          </cell>
          <cell r="B216" t="str">
            <v>Contigency: Members</v>
          </cell>
          <cell r="C216">
            <v>30000</v>
          </cell>
        </row>
        <row r="217">
          <cell r="A217">
            <v>52010</v>
          </cell>
          <cell r="B217" t="str">
            <v>Contigency: Staff</v>
          </cell>
          <cell r="C217">
            <v>475553.63</v>
          </cell>
        </row>
        <row r="218">
          <cell r="A218">
            <v>52020</v>
          </cell>
          <cell r="B218" t="str">
            <v>Prepayments (SA)</v>
          </cell>
          <cell r="C218">
            <v>10020801.300000001</v>
          </cell>
        </row>
        <row r="219">
          <cell r="A219">
            <v>52030</v>
          </cell>
          <cell r="B219" t="str">
            <v>Accrued Income</v>
          </cell>
          <cell r="C219">
            <v>0</v>
          </cell>
        </row>
        <row r="220">
          <cell r="A220">
            <v>52035</v>
          </cell>
          <cell r="B220" t="str">
            <v>S&amp;T Advance</v>
          </cell>
          <cell r="C220">
            <v>915271.62</v>
          </cell>
        </row>
        <row r="221">
          <cell r="A221">
            <v>52510</v>
          </cell>
          <cell r="B221" t="str">
            <v>Investments Short Term</v>
          </cell>
          <cell r="C221">
            <v>0</v>
          </cell>
        </row>
        <row r="222">
          <cell r="A222">
            <v>55020</v>
          </cell>
          <cell r="B222" t="str">
            <v>COST - Artworks &amp; Antiques - He</v>
          </cell>
          <cell r="C222">
            <v>55272041.710000001</v>
          </cell>
        </row>
        <row r="223">
          <cell r="A223">
            <v>55030</v>
          </cell>
          <cell r="B223" t="str">
            <v>COST - Computer Equipment (SA)</v>
          </cell>
          <cell r="C223">
            <v>89106917.420000002</v>
          </cell>
        </row>
        <row r="224">
          <cell r="A224">
            <v>55040</v>
          </cell>
          <cell r="B224" t="str">
            <v>COST - Computer Software (SA)</v>
          </cell>
          <cell r="C224">
            <v>24443594.66</v>
          </cell>
        </row>
        <row r="225">
          <cell r="A225">
            <v>55050</v>
          </cell>
          <cell r="B225" t="str">
            <v>COST - Equipment (SA)</v>
          </cell>
          <cell r="C225">
            <v>119298172.37</v>
          </cell>
        </row>
        <row r="226">
          <cell r="A226">
            <v>55060</v>
          </cell>
          <cell r="B226" t="str">
            <v>COST - Audio &amp; Visual Equipment</v>
          </cell>
          <cell r="C226">
            <v>562.29999999999995</v>
          </cell>
        </row>
        <row r="227">
          <cell r="A227">
            <v>55070</v>
          </cell>
          <cell r="B227" t="str">
            <v>COST - Furniture &amp; Fittings (SA</v>
          </cell>
          <cell r="C227">
            <v>46229562.909999996</v>
          </cell>
        </row>
        <row r="228">
          <cell r="A228">
            <v>55080</v>
          </cell>
          <cell r="B228" t="str">
            <v>COST - Vehicles (SA)</v>
          </cell>
          <cell r="C228">
            <v>11131588.699999999</v>
          </cell>
        </row>
        <row r="229">
          <cell r="A229">
            <v>55090</v>
          </cell>
          <cell r="B229" t="str">
            <v>COST - Library Books (SA)</v>
          </cell>
          <cell r="C229">
            <v>31600682.550000001</v>
          </cell>
        </row>
        <row r="230">
          <cell r="A230">
            <v>55530</v>
          </cell>
          <cell r="B230" t="str">
            <v>COST ACCUM DEPR - Computer Equi</v>
          </cell>
          <cell r="C230">
            <v>-68531388.060000002</v>
          </cell>
        </row>
        <row r="231">
          <cell r="A231">
            <v>55540</v>
          </cell>
          <cell r="B231" t="str">
            <v>COST ACCUM DEPR - Computer Soft</v>
          </cell>
          <cell r="C231">
            <v>-17732410.190000001</v>
          </cell>
        </row>
        <row r="232">
          <cell r="A232">
            <v>55550</v>
          </cell>
          <cell r="B232" t="str">
            <v>COST ACCUM DEPR - Equipment (SA</v>
          </cell>
          <cell r="C232">
            <v>-89103895.450000003</v>
          </cell>
        </row>
        <row r="233">
          <cell r="A233">
            <v>55560</v>
          </cell>
          <cell r="B233" t="str">
            <v>COST ACCUM DEPR - Audio &amp; Visua</v>
          </cell>
          <cell r="C233">
            <v>-4346450.43</v>
          </cell>
        </row>
        <row r="234">
          <cell r="A234">
            <v>55570</v>
          </cell>
          <cell r="B234" t="str">
            <v>COST ACCUM DEPR - Furniture &amp; F</v>
          </cell>
          <cell r="C234">
            <v>-40075081.619999997</v>
          </cell>
        </row>
        <row r="235">
          <cell r="A235">
            <v>55580</v>
          </cell>
          <cell r="B235" t="str">
            <v>COST ACCUM DEPR - Vehicles (SA)</v>
          </cell>
          <cell r="C235">
            <v>-6399450.3399999999</v>
          </cell>
        </row>
        <row r="236">
          <cell r="A236">
            <v>55590</v>
          </cell>
          <cell r="B236" t="str">
            <v>COST ACCUM DEPR - Library Books</v>
          </cell>
          <cell r="C236">
            <v>-30516403.190000001</v>
          </cell>
        </row>
        <row r="237">
          <cell r="A237">
            <v>55630</v>
          </cell>
          <cell r="B237" t="str">
            <v>ACCUMULATED IMPAIRMENT - Comput</v>
          </cell>
          <cell r="C237">
            <v>698857.59</v>
          </cell>
        </row>
        <row r="238">
          <cell r="A238">
            <v>56020</v>
          </cell>
          <cell r="B238" t="str">
            <v>REV - Artworks &amp; Antiques - Her</v>
          </cell>
          <cell r="C238">
            <v>500</v>
          </cell>
        </row>
        <row r="239">
          <cell r="A239">
            <v>56030</v>
          </cell>
          <cell r="B239" t="str">
            <v>REV - Computer Equipment (SA)</v>
          </cell>
          <cell r="C239">
            <v>0</v>
          </cell>
        </row>
        <row r="240">
          <cell r="A240">
            <v>56050</v>
          </cell>
          <cell r="B240" t="str">
            <v>REV - Equipment (SA)</v>
          </cell>
          <cell r="C240">
            <v>0</v>
          </cell>
        </row>
        <row r="241">
          <cell r="A241">
            <v>56060</v>
          </cell>
          <cell r="B241" t="str">
            <v>REV - Audio &amp; Visual Equipment</v>
          </cell>
          <cell r="C241">
            <v>0</v>
          </cell>
        </row>
        <row r="242">
          <cell r="A242">
            <v>56070</v>
          </cell>
          <cell r="B242" t="str">
            <v>REV - Furniture &amp; Fittings (SA)</v>
          </cell>
          <cell r="C242">
            <v>0</v>
          </cell>
        </row>
        <row r="243">
          <cell r="A243">
            <v>56530</v>
          </cell>
          <cell r="B243" t="str">
            <v>REV ACCUM DEPR - Computer Equip</v>
          </cell>
          <cell r="C243">
            <v>0</v>
          </cell>
        </row>
        <row r="244">
          <cell r="A244">
            <v>56550</v>
          </cell>
          <cell r="B244" t="str">
            <v>REV ACCUM DEPR - Equipment (SA)</v>
          </cell>
          <cell r="C244">
            <v>4346450.43</v>
          </cell>
        </row>
        <row r="245">
          <cell r="A245">
            <v>56560</v>
          </cell>
          <cell r="B245" t="str">
            <v>REV ACCUM DEPR - Audio &amp; Visual</v>
          </cell>
          <cell r="C245">
            <v>0</v>
          </cell>
        </row>
        <row r="246">
          <cell r="A246">
            <v>56570</v>
          </cell>
          <cell r="B246" t="str">
            <v>REV ACCUM DEPR - Furniture &amp; Fi</v>
          </cell>
          <cell r="C246">
            <v>0</v>
          </cell>
        </row>
        <row r="247">
          <cell r="A247">
            <v>58030</v>
          </cell>
          <cell r="B247" t="str">
            <v>Minor Assets at Cost - Computer</v>
          </cell>
          <cell r="C247">
            <v>7043.75</v>
          </cell>
        </row>
        <row r="248">
          <cell r="A248">
            <v>58050</v>
          </cell>
          <cell r="B248" t="str">
            <v>Minor Assets at Cost - Equipmen</v>
          </cell>
          <cell r="C248">
            <v>6304.2</v>
          </cell>
        </row>
        <row r="249">
          <cell r="A249">
            <v>58060</v>
          </cell>
          <cell r="B249" t="str">
            <v>Minor Assets at Cost - Audio &amp;</v>
          </cell>
          <cell r="C249">
            <v>0</v>
          </cell>
        </row>
        <row r="250">
          <cell r="A250">
            <v>58070</v>
          </cell>
          <cell r="B250" t="str">
            <v>Minor Assets at Cost - Furnitur</v>
          </cell>
          <cell r="C250">
            <v>36480</v>
          </cell>
        </row>
        <row r="251">
          <cell r="A251">
            <v>58090</v>
          </cell>
          <cell r="B251" t="str">
            <v>Minor Assets at Cost - Library</v>
          </cell>
          <cell r="C251">
            <v>-230</v>
          </cell>
        </row>
        <row r="252">
          <cell r="A252">
            <v>58530</v>
          </cell>
          <cell r="B252" t="str">
            <v>MINOR ASSETS - Accum Depr - Com</v>
          </cell>
          <cell r="C252">
            <v>0</v>
          </cell>
        </row>
        <row r="253">
          <cell r="A253">
            <v>58540</v>
          </cell>
          <cell r="B253" t="str">
            <v>MINOR ASSETS - Accum Depr - Com</v>
          </cell>
          <cell r="C253">
            <v>0</v>
          </cell>
        </row>
        <row r="254">
          <cell r="A254">
            <v>58550</v>
          </cell>
          <cell r="B254" t="str">
            <v>MINOR ASSETS - Accum Depr - Equ</v>
          </cell>
          <cell r="C254">
            <v>0</v>
          </cell>
        </row>
        <row r="255">
          <cell r="A255">
            <v>58560</v>
          </cell>
          <cell r="B255" t="str">
            <v>MINOR ASSETS - Accum Depr - Aud</v>
          </cell>
          <cell r="C255">
            <v>-72.599999999999994</v>
          </cell>
        </row>
        <row r="256">
          <cell r="A256">
            <v>58570</v>
          </cell>
          <cell r="B256" t="str">
            <v>MINOR ASSETS - Accum Depr - Fur</v>
          </cell>
          <cell r="C256">
            <v>0</v>
          </cell>
        </row>
        <row r="257">
          <cell r="A257">
            <v>59020</v>
          </cell>
          <cell r="B257" t="str">
            <v>FA CLEARING ACC - Artworks &amp; An</v>
          </cell>
          <cell r="C257">
            <v>-500</v>
          </cell>
        </row>
        <row r="258">
          <cell r="A258">
            <v>59030</v>
          </cell>
          <cell r="B258" t="str">
            <v>FA CLEARING ACC - Computer Equi</v>
          </cell>
          <cell r="C258">
            <v>445361.02</v>
          </cell>
        </row>
        <row r="259">
          <cell r="A259">
            <v>59050</v>
          </cell>
          <cell r="B259" t="str">
            <v>FA CLEARING ACC - Equipment</v>
          </cell>
          <cell r="C259">
            <v>79135.53</v>
          </cell>
        </row>
        <row r="260">
          <cell r="A260">
            <v>59060</v>
          </cell>
          <cell r="B260" t="str">
            <v>FA CLEARING ACC - Audio &amp; Visua</v>
          </cell>
          <cell r="C260">
            <v>0</v>
          </cell>
        </row>
        <row r="261">
          <cell r="A261">
            <v>59070</v>
          </cell>
          <cell r="B261" t="str">
            <v>FA CLEARING ACC - Furniture &amp; F</v>
          </cell>
          <cell r="C261">
            <v>10344.25</v>
          </cell>
        </row>
        <row r="262">
          <cell r="A262">
            <v>59080</v>
          </cell>
          <cell r="B262" t="str">
            <v>FA CLEARING ACC - Vehicles</v>
          </cell>
          <cell r="C262">
            <v>0</v>
          </cell>
        </row>
        <row r="263">
          <cell r="A263">
            <v>59090</v>
          </cell>
          <cell r="B263" t="str">
            <v>FA CLEARING ACC - Library Books</v>
          </cell>
          <cell r="C263">
            <v>113108.29</v>
          </cell>
        </row>
        <row r="264">
          <cell r="A264">
            <v>59130</v>
          </cell>
          <cell r="B264" t="str">
            <v>MINOR ASSETS - CLEARING ACC - C</v>
          </cell>
          <cell r="C264">
            <v>0</v>
          </cell>
        </row>
        <row r="265">
          <cell r="A265">
            <v>59150</v>
          </cell>
          <cell r="B265" t="str">
            <v>MINOR ASSETS - CLEARING ACC - E</v>
          </cell>
          <cell r="C265">
            <v>0</v>
          </cell>
        </row>
        <row r="266">
          <cell r="A266">
            <v>59170</v>
          </cell>
          <cell r="B266" t="str">
            <v>MINOR ASSETS - CLEARING ACC - F</v>
          </cell>
          <cell r="C266">
            <v>0</v>
          </cell>
        </row>
        <row r="267">
          <cell r="A267">
            <v>60020</v>
          </cell>
          <cell r="B267" t="str">
            <v>Payables (Creditors) Control (S</v>
          </cell>
          <cell r="C267">
            <v>-17396276.280000001</v>
          </cell>
        </row>
        <row r="268">
          <cell r="A268">
            <v>60040</v>
          </cell>
          <cell r="B268" t="str">
            <v>Payables Members Liability (SA)</v>
          </cell>
          <cell r="C268">
            <v>0</v>
          </cell>
        </row>
        <row r="269">
          <cell r="A269">
            <v>61010</v>
          </cell>
          <cell r="B269" t="str">
            <v>Accrual - Year-end Manual Accru</v>
          </cell>
          <cell r="C269">
            <v>-42907320.670000002</v>
          </cell>
        </row>
        <row r="270">
          <cell r="A270">
            <v>61015</v>
          </cell>
          <cell r="B270" t="str">
            <v>Accrual - Staff Benefits</v>
          </cell>
          <cell r="C270">
            <v>-15659231.58</v>
          </cell>
        </row>
        <row r="271">
          <cell r="A271">
            <v>61020</v>
          </cell>
          <cell r="B271" t="str">
            <v>Auto Inventory Accrual (SA)</v>
          </cell>
          <cell r="C271">
            <v>-766268.86</v>
          </cell>
        </row>
        <row r="272">
          <cell r="A272">
            <v>61025</v>
          </cell>
          <cell r="B272" t="str">
            <v>Accruals- Members</v>
          </cell>
          <cell r="C272">
            <v>0</v>
          </cell>
        </row>
        <row r="273">
          <cell r="A273">
            <v>61030</v>
          </cell>
          <cell r="B273" t="str">
            <v>Auto Purchasing Accrual (SA)</v>
          </cell>
          <cell r="C273">
            <v>-2316483.11</v>
          </cell>
        </row>
        <row r="274">
          <cell r="A274">
            <v>61505</v>
          </cell>
          <cell r="B274" t="str">
            <v>Provision: Loss of Office Gratu</v>
          </cell>
          <cell r="C274">
            <v>-125918126.88</v>
          </cell>
        </row>
        <row r="275">
          <cell r="A275">
            <v>61510</v>
          </cell>
          <cell r="B275" t="str">
            <v>Provisions: Leave Liability</v>
          </cell>
          <cell r="C275">
            <v>-63844719.219999999</v>
          </cell>
        </row>
        <row r="276">
          <cell r="A276">
            <v>61515</v>
          </cell>
          <cell r="B276" t="str">
            <v>Provisions: Performance Bonus</v>
          </cell>
          <cell r="C276">
            <v>-15433064.359999999</v>
          </cell>
        </row>
        <row r="277">
          <cell r="A277">
            <v>61520</v>
          </cell>
          <cell r="B277" t="str">
            <v>Voted Funds to be Surrendered (</v>
          </cell>
          <cell r="C277">
            <v>0</v>
          </cell>
        </row>
        <row r="278">
          <cell r="A278">
            <v>61540</v>
          </cell>
          <cell r="B278" t="str">
            <v>Local &amp; Foreign Aid Assistance</v>
          </cell>
          <cell r="C278">
            <v>0</v>
          </cell>
        </row>
        <row r="279">
          <cell r="A279">
            <v>61550</v>
          </cell>
          <cell r="B279" t="str">
            <v>Provisions: Other</v>
          </cell>
          <cell r="C279">
            <v>-3400000</v>
          </cell>
        </row>
        <row r="280">
          <cell r="A280">
            <v>62010</v>
          </cell>
          <cell r="B280" t="str">
            <v>Control: Salary Account</v>
          </cell>
          <cell r="C280">
            <v>-1886.99</v>
          </cell>
        </row>
        <row r="281">
          <cell r="A281">
            <v>62025</v>
          </cell>
          <cell r="B281" t="str">
            <v>Control: Group Life FB</v>
          </cell>
          <cell r="C281">
            <v>2383.37</v>
          </cell>
        </row>
        <row r="282">
          <cell r="A282">
            <v>62030</v>
          </cell>
          <cell r="B282" t="str">
            <v>Deductions: No Work No Pay</v>
          </cell>
          <cell r="C282">
            <v>-362228.17</v>
          </cell>
        </row>
        <row r="283">
          <cell r="A283">
            <v>62050</v>
          </cell>
          <cell r="B283" t="str">
            <v>Control: Garnishee Deductions</v>
          </cell>
          <cell r="C283">
            <v>0</v>
          </cell>
        </row>
        <row r="284">
          <cell r="A284">
            <v>62060</v>
          </cell>
          <cell r="B284" t="str">
            <v>Control: Staff - Govt Empl Pens</v>
          </cell>
          <cell r="C284">
            <v>3739.49</v>
          </cell>
        </row>
        <row r="285">
          <cell r="A285">
            <v>62070</v>
          </cell>
          <cell r="B285" t="str">
            <v>Control: Members - Pension Fund</v>
          </cell>
          <cell r="C285">
            <v>0</v>
          </cell>
        </row>
        <row r="286">
          <cell r="A286">
            <v>62080</v>
          </cell>
          <cell r="B286" t="str">
            <v>Control: Housing Deductions</v>
          </cell>
          <cell r="C286">
            <v>0</v>
          </cell>
        </row>
        <row r="287">
          <cell r="A287">
            <v>62090</v>
          </cell>
          <cell r="B287" t="str">
            <v>Control: Insurance Premium Dedu</v>
          </cell>
          <cell r="C287">
            <v>0</v>
          </cell>
        </row>
        <row r="288">
          <cell r="A288">
            <v>62110</v>
          </cell>
          <cell r="B288" t="str">
            <v>Control: Med. Aid. Contribution</v>
          </cell>
          <cell r="C288">
            <v>0</v>
          </cell>
        </row>
        <row r="289">
          <cell r="A289">
            <v>62120</v>
          </cell>
          <cell r="B289" t="str">
            <v>Control: Parmed Aid Contributio</v>
          </cell>
          <cell r="C289">
            <v>0</v>
          </cell>
        </row>
        <row r="290">
          <cell r="A290">
            <v>62130</v>
          </cell>
          <cell r="B290" t="str">
            <v>Control: Parmed - Ex-Members</v>
          </cell>
          <cell r="C290">
            <v>0</v>
          </cell>
        </row>
        <row r="291">
          <cell r="A291">
            <v>62140</v>
          </cell>
          <cell r="B291" t="str">
            <v>Control: PAYE &amp; SITE Deduction</v>
          </cell>
          <cell r="C291">
            <v>-37034.370000000003</v>
          </cell>
        </row>
        <row r="292">
          <cell r="A292">
            <v>62150</v>
          </cell>
          <cell r="B292" t="str">
            <v>Control: Sundry Deductions</v>
          </cell>
          <cell r="C292">
            <v>0</v>
          </cell>
        </row>
        <row r="293">
          <cell r="A293">
            <v>62160</v>
          </cell>
          <cell r="B293" t="str">
            <v>Control: U.I.F. Deductions</v>
          </cell>
          <cell r="C293">
            <v>297.44</v>
          </cell>
        </row>
        <row r="294">
          <cell r="A294">
            <v>62170</v>
          </cell>
          <cell r="B294" t="str">
            <v>Control: Vehicle Instalment Ded</v>
          </cell>
          <cell r="C294">
            <v>0</v>
          </cell>
        </row>
        <row r="295">
          <cell r="A295">
            <v>62190</v>
          </cell>
          <cell r="B295" t="str">
            <v>Control: Insurance Claims</v>
          </cell>
          <cell r="C295">
            <v>-73284.210000000006</v>
          </cell>
        </row>
        <row r="296">
          <cell r="A296">
            <v>63010</v>
          </cell>
          <cell r="B296" t="str">
            <v>Current Portion of Long Term Lo</v>
          </cell>
          <cell r="C296">
            <v>-150907.06</v>
          </cell>
        </row>
        <row r="297">
          <cell r="A297">
            <v>63020</v>
          </cell>
          <cell r="B297" t="str">
            <v>Long Term Loans</v>
          </cell>
          <cell r="C297">
            <v>-142041.51999999999</v>
          </cell>
        </row>
        <row r="298">
          <cell r="A298">
            <v>64010</v>
          </cell>
          <cell r="B298" t="str">
            <v>VAT Control - Input VAT</v>
          </cell>
          <cell r="C298">
            <v>6987973.1299999999</v>
          </cell>
        </row>
        <row r="299">
          <cell r="A299">
            <v>64020</v>
          </cell>
          <cell r="B299" t="str">
            <v>VAT Control - Output VAT</v>
          </cell>
          <cell r="C299">
            <v>-6948598.9699999997</v>
          </cell>
        </row>
        <row r="300">
          <cell r="A300">
            <v>65020</v>
          </cell>
          <cell r="B300" t="str">
            <v>Payables Non-Current</v>
          </cell>
          <cell r="C300">
            <v>21128.91</v>
          </cell>
        </row>
        <row r="301">
          <cell r="A301">
            <v>66010</v>
          </cell>
          <cell r="B301" t="str">
            <v>Provision: Exit Gratuity Member</v>
          </cell>
          <cell r="C301">
            <v>-162072646.40000001</v>
          </cell>
        </row>
        <row r="302">
          <cell r="A302">
            <v>66020</v>
          </cell>
          <cell r="B302" t="str">
            <v>PARMED Post-retirement Benefit</v>
          </cell>
          <cell r="C302">
            <v>-1143736554</v>
          </cell>
        </row>
        <row r="303">
          <cell r="A303">
            <v>71005</v>
          </cell>
          <cell r="B303" t="str">
            <v>Prior Year Adjustments</v>
          </cell>
          <cell r="C303">
            <v>122449081.33</v>
          </cell>
        </row>
        <row r="304">
          <cell r="A304">
            <v>71010</v>
          </cell>
          <cell r="B304" t="str">
            <v>SURPLUS/DEFICIT (SA)</v>
          </cell>
          <cell r="C304">
            <v>1122555517.53</v>
          </cell>
        </row>
        <row r="305">
          <cell r="A305">
            <v>99995</v>
          </cell>
          <cell r="B305" t="str">
            <v>Default PO Account</v>
          </cell>
          <cell r="C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opLeftCell="A7" workbookViewId="0">
      <selection activeCell="G10" sqref="G10"/>
    </sheetView>
  </sheetViews>
  <sheetFormatPr defaultRowHeight="15"/>
  <cols>
    <col min="1" max="1" width="15.7109375" bestFit="1" customWidth="1"/>
    <col min="2" max="2" width="37" style="6" customWidth="1"/>
    <col min="3" max="3" width="19.85546875" bestFit="1" customWidth="1"/>
    <col min="4" max="4" width="18.28515625" style="2" customWidth="1"/>
    <col min="5" max="5" width="23.85546875" style="5" customWidth="1"/>
    <col min="6" max="6" width="36.85546875" customWidth="1"/>
    <col min="7" max="7" width="33.7109375" customWidth="1"/>
  </cols>
  <sheetData>
    <row r="2" spans="1:6" ht="35.25" customHeight="1">
      <c r="A2" s="36"/>
      <c r="B2" s="37"/>
      <c r="C2" s="38">
        <v>44075</v>
      </c>
      <c r="D2" s="38">
        <v>43344</v>
      </c>
      <c r="E2" s="39" t="s">
        <v>86</v>
      </c>
      <c r="F2" s="40"/>
    </row>
    <row r="3" spans="1:6" ht="15.75">
      <c r="A3" s="20" t="s">
        <v>84</v>
      </c>
      <c r="B3" s="41" t="s">
        <v>0</v>
      </c>
      <c r="C3" s="20" t="s">
        <v>85</v>
      </c>
      <c r="D3" s="20" t="s">
        <v>85</v>
      </c>
      <c r="E3" s="21" t="s">
        <v>112</v>
      </c>
      <c r="F3" s="20" t="s">
        <v>111</v>
      </c>
    </row>
    <row r="4" spans="1:6">
      <c r="A4" s="10">
        <v>25010</v>
      </c>
      <c r="B4" s="11" t="s">
        <v>113</v>
      </c>
      <c r="C4" s="12">
        <v>1725</v>
      </c>
      <c r="D4" s="12">
        <f>VLOOKUP(A4,[1]Trial_Balance_181020!$A$4:$C$305,3,FALSE)</f>
        <v>422070.92</v>
      </c>
      <c r="E4" s="13">
        <f t="shared" ref="E4:E38" si="0">C4-D4</f>
        <v>-420345.92</v>
      </c>
      <c r="F4" s="10" t="s">
        <v>95</v>
      </c>
    </row>
    <row r="5" spans="1:6">
      <c r="A5" s="10">
        <v>25015</v>
      </c>
      <c r="B5" s="11" t="s">
        <v>1</v>
      </c>
      <c r="C5" s="12">
        <v>0</v>
      </c>
      <c r="D5" s="12">
        <f>VLOOKUP(A5,[1]Trial_Balance_181020!$A$4:$C$305,3,FALSE)</f>
        <v>276098.49</v>
      </c>
      <c r="E5" s="13">
        <f t="shared" si="0"/>
        <v>-276098.49</v>
      </c>
      <c r="F5" s="10" t="s">
        <v>95</v>
      </c>
    </row>
    <row r="6" spans="1:6">
      <c r="A6" s="10">
        <v>25020</v>
      </c>
      <c r="B6" s="11" t="s">
        <v>2</v>
      </c>
      <c r="C6" s="12">
        <v>0</v>
      </c>
      <c r="D6" s="12">
        <f>VLOOKUP(A6,[1]Trial_Balance_181020!$A$4:$C$305,3,FALSE)</f>
        <v>1110294.6399999999</v>
      </c>
      <c r="E6" s="14">
        <f t="shared" si="0"/>
        <v>-1110294.6399999999</v>
      </c>
      <c r="F6" s="10" t="s">
        <v>95</v>
      </c>
    </row>
    <row r="7" spans="1:6">
      <c r="A7" s="10">
        <v>26010</v>
      </c>
      <c r="B7" s="11" t="s">
        <v>3</v>
      </c>
      <c r="C7" s="12">
        <v>14992.54</v>
      </c>
      <c r="D7" s="12">
        <f>VLOOKUP(A7,[1]Trial_Balance_181020!$A$4:$C$305,3,FALSE)</f>
        <v>260481.58</v>
      </c>
      <c r="E7" s="13">
        <f t="shared" si="0"/>
        <v>-245489.03999999998</v>
      </c>
      <c r="F7" s="10" t="s">
        <v>95</v>
      </c>
    </row>
    <row r="8" spans="1:6">
      <c r="A8" s="10">
        <v>26020</v>
      </c>
      <c r="B8" s="11" t="s">
        <v>4</v>
      </c>
      <c r="C8" s="12">
        <v>276834.65000000002</v>
      </c>
      <c r="D8" s="12">
        <f>VLOOKUP(A8,[1]Trial_Balance_181020!$A$4:$C$305,3,FALSE)</f>
        <v>1436514.72</v>
      </c>
      <c r="E8" s="14">
        <f t="shared" si="0"/>
        <v>-1159680.0699999998</v>
      </c>
      <c r="F8" s="10" t="s">
        <v>95</v>
      </c>
    </row>
    <row r="9" spans="1:6">
      <c r="A9" s="10">
        <v>26030</v>
      </c>
      <c r="B9" s="11" t="s">
        <v>5</v>
      </c>
      <c r="C9" s="12">
        <v>192914.54</v>
      </c>
      <c r="D9" s="12">
        <f>VLOOKUP(A9,[1]Trial_Balance_181020!$A$4:$C$305,3,FALSE)</f>
        <v>292063.26</v>
      </c>
      <c r="E9" s="13">
        <f t="shared" si="0"/>
        <v>-99148.72</v>
      </c>
      <c r="F9" s="10" t="s">
        <v>95</v>
      </c>
    </row>
    <row r="10" spans="1:6">
      <c r="A10" s="10">
        <v>27005</v>
      </c>
      <c r="B10" s="11" t="s">
        <v>6</v>
      </c>
      <c r="C10" s="12">
        <v>530982.59</v>
      </c>
      <c r="D10" s="12">
        <f>VLOOKUP(A10,[1]Trial_Balance_181020!$A$4:$C$305,3,FALSE)</f>
        <v>2106600.34</v>
      </c>
      <c r="E10" s="14">
        <f t="shared" si="0"/>
        <v>-1575617.75</v>
      </c>
      <c r="F10" s="10" t="s">
        <v>6</v>
      </c>
    </row>
    <row r="11" spans="1:6">
      <c r="A11" s="10">
        <v>27010</v>
      </c>
      <c r="B11" s="11" t="s">
        <v>7</v>
      </c>
      <c r="C11" s="12">
        <v>181697</v>
      </c>
      <c r="D11" s="12">
        <f>VLOOKUP(A11,[1]Trial_Balance_181020!$A$4:$C$305,3,FALSE)</f>
        <v>51066.47</v>
      </c>
      <c r="E11" s="15">
        <f t="shared" si="0"/>
        <v>130630.53</v>
      </c>
      <c r="F11" s="10" t="s">
        <v>6</v>
      </c>
    </row>
    <row r="12" spans="1:6">
      <c r="A12" s="10">
        <v>28010</v>
      </c>
      <c r="B12" s="11" t="s">
        <v>8</v>
      </c>
      <c r="C12" s="12">
        <v>1217929.4099999999</v>
      </c>
      <c r="D12" s="12">
        <f>VLOOKUP(A12,[1]Trial_Balance_181020!$A$4:$C$305,3,FALSE)</f>
        <v>5082</v>
      </c>
      <c r="E12" s="16">
        <f t="shared" si="0"/>
        <v>1212847.4099999999</v>
      </c>
      <c r="F12" s="10" t="s">
        <v>96</v>
      </c>
    </row>
    <row r="13" spans="1:6">
      <c r="A13" s="10">
        <v>28015</v>
      </c>
      <c r="B13" s="11" t="s">
        <v>9</v>
      </c>
      <c r="C13" s="12">
        <v>241931.25</v>
      </c>
      <c r="D13" s="12">
        <v>0</v>
      </c>
      <c r="E13" s="15">
        <f t="shared" si="0"/>
        <v>241931.25</v>
      </c>
      <c r="F13" s="10" t="s">
        <v>96</v>
      </c>
    </row>
    <row r="14" spans="1:6">
      <c r="A14" s="10">
        <v>29010</v>
      </c>
      <c r="B14" s="11" t="s">
        <v>10</v>
      </c>
      <c r="C14" s="12">
        <v>141424</v>
      </c>
      <c r="D14" s="12">
        <f>VLOOKUP(A14,[1]Trial_Balance_181020!$A$4:$C$305,3,FALSE)</f>
        <v>101922</v>
      </c>
      <c r="E14" s="15">
        <f t="shared" si="0"/>
        <v>39502</v>
      </c>
      <c r="F14" s="10" t="s">
        <v>97</v>
      </c>
    </row>
    <row r="15" spans="1:6">
      <c r="A15" s="10">
        <v>29020</v>
      </c>
      <c r="B15" s="11" t="s">
        <v>11</v>
      </c>
      <c r="C15" s="12">
        <v>0</v>
      </c>
      <c r="D15" s="12">
        <f>VLOOKUP(A15,[1]Trial_Balance_181020!$A$4:$C$305,3,FALSE)</f>
        <v>1000</v>
      </c>
      <c r="E15" s="13">
        <f t="shared" si="0"/>
        <v>-1000</v>
      </c>
      <c r="F15" s="10" t="s">
        <v>97</v>
      </c>
    </row>
    <row r="16" spans="1:6">
      <c r="A16" s="10">
        <v>30010</v>
      </c>
      <c r="B16" s="11" t="s">
        <v>12</v>
      </c>
      <c r="C16" s="12">
        <v>2425569.7599999998</v>
      </c>
      <c r="D16" s="12">
        <f>VLOOKUP(A16,[1]Trial_Balance_181020!$A$4:$C$305,3,FALSE)</f>
        <v>3371318.88</v>
      </c>
      <c r="E16" s="13">
        <f t="shared" si="0"/>
        <v>-945749.12000000011</v>
      </c>
      <c r="F16" s="10" t="s">
        <v>98</v>
      </c>
    </row>
    <row r="17" spans="1:7">
      <c r="A17" s="10">
        <v>30020</v>
      </c>
      <c r="B17" s="11" t="s">
        <v>13</v>
      </c>
      <c r="C17" s="12">
        <v>1838876.34</v>
      </c>
      <c r="D17" s="12">
        <f>VLOOKUP(A17,[1]Trial_Balance_181020!$A$4:$C$305,3,FALSE)</f>
        <v>5621941.9199999999</v>
      </c>
      <c r="E17" s="14">
        <f t="shared" si="0"/>
        <v>-3783065.58</v>
      </c>
      <c r="F17" s="10" t="s">
        <v>98</v>
      </c>
    </row>
    <row r="18" spans="1:7">
      <c r="A18" s="10">
        <v>30510</v>
      </c>
      <c r="B18" s="11" t="s">
        <v>14</v>
      </c>
      <c r="C18" s="12">
        <v>36149.14</v>
      </c>
      <c r="D18" s="12">
        <f>VLOOKUP(A18,[1]Trial_Balance_181020!$A$4:$C$305,3,FALSE)</f>
        <v>25859.88</v>
      </c>
      <c r="E18" s="15">
        <f t="shared" si="0"/>
        <v>10289.259999999998</v>
      </c>
      <c r="F18" s="10" t="s">
        <v>14</v>
      </c>
    </row>
    <row r="19" spans="1:7">
      <c r="A19" s="10">
        <v>31010</v>
      </c>
      <c r="B19" s="17" t="s">
        <v>87</v>
      </c>
      <c r="C19" s="12">
        <v>10899536.52</v>
      </c>
      <c r="D19" s="12">
        <f>VLOOKUP(A19,[1]Trial_Balance_181020!$A$4:$C$305,3,FALSE)</f>
        <v>7243100.1100000003</v>
      </c>
      <c r="E19" s="16">
        <f t="shared" si="0"/>
        <v>3656436.4099999992</v>
      </c>
      <c r="F19" s="10" t="s">
        <v>99</v>
      </c>
    </row>
    <row r="20" spans="1:7">
      <c r="A20" s="10">
        <v>31020</v>
      </c>
      <c r="B20" s="11" t="s">
        <v>15</v>
      </c>
      <c r="C20" s="12">
        <v>296133.44</v>
      </c>
      <c r="D20" s="12">
        <f>VLOOKUP(A20,[1]Trial_Balance_181020!$A$4:$C$305,3,FALSE)</f>
        <v>2038540.68</v>
      </c>
      <c r="E20" s="14">
        <f t="shared" si="0"/>
        <v>-1742407.24</v>
      </c>
      <c r="F20" s="10" t="s">
        <v>99</v>
      </c>
    </row>
    <row r="21" spans="1:7">
      <c r="A21" s="10">
        <v>31110</v>
      </c>
      <c r="B21" s="11" t="s">
        <v>16</v>
      </c>
      <c r="C21" s="12">
        <v>3080.96</v>
      </c>
      <c r="D21" s="12">
        <f>VLOOKUP(A21,[1]Trial_Balance_181020!$A$4:$C$305,3,FALSE)</f>
        <v>105219.41</v>
      </c>
      <c r="E21" s="13">
        <f t="shared" si="0"/>
        <v>-102138.45</v>
      </c>
      <c r="F21" s="10" t="s">
        <v>99</v>
      </c>
    </row>
    <row r="22" spans="1:7">
      <c r="A22" s="10">
        <v>31210</v>
      </c>
      <c r="B22" s="11" t="s">
        <v>17</v>
      </c>
      <c r="C22" s="12">
        <v>3416320.34</v>
      </c>
      <c r="D22" s="12">
        <f>VLOOKUP(A22,[1]Trial_Balance_181020!$A$4:$C$305,3,FALSE)</f>
        <v>1317921.02</v>
      </c>
      <c r="E22" s="16">
        <f t="shared" si="0"/>
        <v>2098399.3199999998</v>
      </c>
      <c r="F22" s="10" t="s">
        <v>99</v>
      </c>
    </row>
    <row r="23" spans="1:7">
      <c r="A23" s="10">
        <v>31220</v>
      </c>
      <c r="B23" s="11" t="s">
        <v>18</v>
      </c>
      <c r="C23" s="12">
        <v>42929.5</v>
      </c>
      <c r="D23" s="12">
        <f>VLOOKUP(A23,[1]Trial_Balance_181020!$A$4:$C$305,3,FALSE)</f>
        <v>39429</v>
      </c>
      <c r="E23" s="15">
        <f t="shared" si="0"/>
        <v>3500.5</v>
      </c>
      <c r="F23" s="10" t="s">
        <v>99</v>
      </c>
    </row>
    <row r="24" spans="1:7">
      <c r="A24" s="10">
        <v>31230</v>
      </c>
      <c r="B24" s="11" t="s">
        <v>19</v>
      </c>
      <c r="C24" s="12">
        <v>989628.06</v>
      </c>
      <c r="D24" s="12">
        <f>VLOOKUP(A24,[1]Trial_Balance_181020!$A$4:$C$305,3,FALSE)</f>
        <v>851379.27</v>
      </c>
      <c r="E24" s="15">
        <f t="shared" si="0"/>
        <v>138248.79000000004</v>
      </c>
      <c r="F24" s="10" t="s">
        <v>99</v>
      </c>
    </row>
    <row r="25" spans="1:7">
      <c r="A25" s="10">
        <v>31520</v>
      </c>
      <c r="B25" s="11" t="s">
        <v>20</v>
      </c>
      <c r="C25" s="12">
        <v>13288205.189999999</v>
      </c>
      <c r="D25" s="12">
        <f>VLOOKUP(A25,[1]Trial_Balance_181020!$A$4:$C$305,3,FALSE)</f>
        <v>7216214.9400000004</v>
      </c>
      <c r="E25" s="16">
        <f t="shared" si="0"/>
        <v>6071990.2499999991</v>
      </c>
      <c r="F25" s="11" t="s">
        <v>20</v>
      </c>
      <c r="G25" s="19"/>
    </row>
    <row r="26" spans="1:7">
      <c r="A26" s="10">
        <v>31530</v>
      </c>
      <c r="B26" s="11" t="s">
        <v>21</v>
      </c>
      <c r="C26" s="12">
        <v>392940.86</v>
      </c>
      <c r="D26" s="12">
        <f>VLOOKUP(A26,[1]Trial_Balance_181020!$A$4:$C$305,3,FALSE)</f>
        <v>1045291.77</v>
      </c>
      <c r="E26" s="13">
        <f t="shared" si="0"/>
        <v>-652350.91</v>
      </c>
      <c r="F26" s="10" t="s">
        <v>99</v>
      </c>
    </row>
    <row r="27" spans="1:7">
      <c r="A27" s="10">
        <v>32010</v>
      </c>
      <c r="B27" s="11" t="s">
        <v>22</v>
      </c>
      <c r="C27" s="12">
        <v>150163.70000000001</v>
      </c>
      <c r="D27" s="12">
        <f>VLOOKUP(A27,[1]Trial_Balance_181020!$A$4:$C$305,3,FALSE)</f>
        <v>179320.76</v>
      </c>
      <c r="E27" s="13">
        <f t="shared" si="0"/>
        <v>-29157.059999999998</v>
      </c>
      <c r="F27" s="10" t="s">
        <v>22</v>
      </c>
    </row>
    <row r="28" spans="1:7">
      <c r="A28" s="10">
        <v>32510</v>
      </c>
      <c r="B28" s="11" t="s">
        <v>23</v>
      </c>
      <c r="C28" s="12">
        <v>273910.93</v>
      </c>
      <c r="D28" s="12">
        <f>VLOOKUP(A28,[1]Trial_Balance_181020!$A$4:$C$305,3,FALSE)</f>
        <v>2364050.5</v>
      </c>
      <c r="E28" s="14">
        <f t="shared" si="0"/>
        <v>-2090139.57</v>
      </c>
      <c r="F28" s="10" t="s">
        <v>23</v>
      </c>
    </row>
    <row r="29" spans="1:7">
      <c r="A29" s="10">
        <v>32535</v>
      </c>
      <c r="B29" s="11" t="s">
        <v>24</v>
      </c>
      <c r="C29" s="12">
        <v>66700</v>
      </c>
      <c r="D29" s="12">
        <f>VLOOKUP(A29,[1]Trial_Balance_181020!$A$4:$C$305,3,FALSE)</f>
        <v>557249.92000000004</v>
      </c>
      <c r="E29" s="13">
        <f t="shared" si="0"/>
        <v>-490549.92000000004</v>
      </c>
      <c r="F29" s="10" t="s">
        <v>100</v>
      </c>
    </row>
    <row r="30" spans="1:7">
      <c r="A30" s="10">
        <v>32555</v>
      </c>
      <c r="B30" s="11" t="s">
        <v>25</v>
      </c>
      <c r="C30" s="12">
        <v>3934010.75</v>
      </c>
      <c r="D30" s="12">
        <f>VLOOKUP(A30,[1]Trial_Balance_181020!$A$4:$C$305,3,FALSE)</f>
        <v>2937589.23</v>
      </c>
      <c r="E30" s="15">
        <f t="shared" si="0"/>
        <v>996421.52</v>
      </c>
      <c r="F30" s="10" t="s">
        <v>100</v>
      </c>
    </row>
    <row r="31" spans="1:7">
      <c r="A31" s="10">
        <v>32570</v>
      </c>
      <c r="B31" s="11" t="s">
        <v>26</v>
      </c>
      <c r="C31" s="12">
        <v>45750</v>
      </c>
      <c r="D31" s="12">
        <f>VLOOKUP(A31,[1]Trial_Balance_181020!$A$4:$C$305,3,FALSE)</f>
        <v>129048.93</v>
      </c>
      <c r="E31" s="13">
        <f t="shared" si="0"/>
        <v>-83298.929999999993</v>
      </c>
      <c r="F31" s="10" t="s">
        <v>100</v>
      </c>
    </row>
    <row r="32" spans="1:7">
      <c r="A32" s="10">
        <v>32575</v>
      </c>
      <c r="B32" s="11" t="s">
        <v>27</v>
      </c>
      <c r="C32" s="12">
        <v>131928</v>
      </c>
      <c r="D32" s="12">
        <f>VLOOKUP(A32,[1]Trial_Balance_181020!$A$4:$C$305,3,FALSE)</f>
        <v>475451.17</v>
      </c>
      <c r="E32" s="13">
        <f t="shared" si="0"/>
        <v>-343523.17</v>
      </c>
      <c r="F32" s="10" t="s">
        <v>100</v>
      </c>
    </row>
    <row r="33" spans="1:6">
      <c r="A33" s="10">
        <v>32580</v>
      </c>
      <c r="B33" s="11" t="s">
        <v>28</v>
      </c>
      <c r="C33" s="12">
        <v>6437.7</v>
      </c>
      <c r="D33" s="12">
        <f>VLOOKUP(A33,[1]Trial_Balance_181020!$A$4:$C$305,3,FALSE)</f>
        <v>66282.429999999993</v>
      </c>
      <c r="E33" s="13">
        <f t="shared" si="0"/>
        <v>-59844.729999999996</v>
      </c>
      <c r="F33" s="10" t="s">
        <v>100</v>
      </c>
    </row>
    <row r="34" spans="1:6">
      <c r="A34" s="10">
        <v>32585</v>
      </c>
      <c r="B34" s="11" t="s">
        <v>29</v>
      </c>
      <c r="C34" s="12">
        <v>260335.72</v>
      </c>
      <c r="D34" s="12">
        <f>VLOOKUP(A34,[1]Trial_Balance_181020!$A$4:$C$305,3,FALSE)</f>
        <v>70757.08</v>
      </c>
      <c r="E34" s="15">
        <f t="shared" si="0"/>
        <v>189578.64</v>
      </c>
      <c r="F34" s="10" t="s">
        <v>100</v>
      </c>
    </row>
    <row r="35" spans="1:6">
      <c r="A35" s="10">
        <v>33515</v>
      </c>
      <c r="B35" s="11" t="s">
        <v>30</v>
      </c>
      <c r="C35" s="12">
        <v>15586.27</v>
      </c>
      <c r="D35" s="12">
        <f>VLOOKUP(A35,[1]Trial_Balance_181020!$A$4:$C$305,3,FALSE)</f>
        <v>0</v>
      </c>
      <c r="E35" s="15">
        <f t="shared" si="0"/>
        <v>15586.27</v>
      </c>
      <c r="F35" s="10" t="s">
        <v>107</v>
      </c>
    </row>
    <row r="36" spans="1:6">
      <c r="A36" s="10">
        <v>33540</v>
      </c>
      <c r="B36" s="11" t="s">
        <v>31</v>
      </c>
      <c r="C36" s="12">
        <v>133984.18</v>
      </c>
      <c r="D36" s="12">
        <f>VLOOKUP(A36,[1]Trial_Balance_181020!$A$4:$C$305,3,FALSE)</f>
        <v>261954.68</v>
      </c>
      <c r="E36" s="13">
        <f t="shared" si="0"/>
        <v>-127970.5</v>
      </c>
      <c r="F36" s="10" t="s">
        <v>23</v>
      </c>
    </row>
    <row r="37" spans="1:6">
      <c r="A37" s="10">
        <v>33586</v>
      </c>
      <c r="B37" s="11" t="s">
        <v>32</v>
      </c>
      <c r="C37" s="12">
        <v>11100</v>
      </c>
      <c r="D37" s="12">
        <f>VLOOKUP(A37,[1]Trial_Balance_181020!$A$4:$C$305,3,FALSE)</f>
        <v>677564.1</v>
      </c>
      <c r="E37" s="13">
        <f t="shared" si="0"/>
        <v>-666464.1</v>
      </c>
      <c r="F37" s="10" t="s">
        <v>32</v>
      </c>
    </row>
    <row r="38" spans="1:6">
      <c r="A38" s="10">
        <v>33595</v>
      </c>
      <c r="B38" s="11" t="s">
        <v>33</v>
      </c>
      <c r="C38" s="12">
        <v>220335.02</v>
      </c>
      <c r="D38" s="12">
        <f>VLOOKUP(A38,[1]Trial_Balance_181020!$A$4:$C$305,3,FALSE)</f>
        <v>902134.61</v>
      </c>
      <c r="E38" s="13">
        <f t="shared" si="0"/>
        <v>-681799.59</v>
      </c>
      <c r="F38" s="10" t="s">
        <v>101</v>
      </c>
    </row>
    <row r="39" spans="1:6">
      <c r="A39" s="10">
        <v>33620</v>
      </c>
      <c r="B39" s="11" t="s">
        <v>34</v>
      </c>
      <c r="C39" s="12">
        <v>136814.51999999999</v>
      </c>
      <c r="D39" s="12">
        <f>VLOOKUP(A39,[1]Trial_Balance_181020!$A$4:$C$305,3,FALSE)</f>
        <v>182357.8</v>
      </c>
      <c r="E39" s="13">
        <f t="shared" ref="E39:E94" si="1">C39-D39</f>
        <v>-45543.28</v>
      </c>
      <c r="F39" s="10" t="s">
        <v>101</v>
      </c>
    </row>
    <row r="40" spans="1:6">
      <c r="A40" s="10">
        <v>35010</v>
      </c>
      <c r="B40" s="11" t="s">
        <v>35</v>
      </c>
      <c r="C40" s="12">
        <v>672129.81</v>
      </c>
      <c r="D40" s="12">
        <f>VLOOKUP(A40,[1]Trial_Balance_181020!$A$4:$C$305,3,FALSE)</f>
        <v>2613530.21</v>
      </c>
      <c r="E40" s="14">
        <f t="shared" si="1"/>
        <v>-1941400.4</v>
      </c>
      <c r="F40" s="10" t="s">
        <v>108</v>
      </c>
    </row>
    <row r="41" spans="1:6">
      <c r="A41" s="10">
        <v>35020</v>
      </c>
      <c r="B41" s="11" t="s">
        <v>36</v>
      </c>
      <c r="C41" s="12">
        <v>1417038.95</v>
      </c>
      <c r="D41" s="12">
        <f>VLOOKUP(A41,[1]Trial_Balance_181020!$A$4:$C$305,3,FALSE)</f>
        <v>2687180.18</v>
      </c>
      <c r="E41" s="14">
        <f t="shared" si="1"/>
        <v>-1270141.2300000002</v>
      </c>
      <c r="F41" s="10" t="s">
        <v>108</v>
      </c>
    </row>
    <row r="42" spans="1:6">
      <c r="A42" s="10">
        <v>35050</v>
      </c>
      <c r="B42" s="11" t="s">
        <v>37</v>
      </c>
      <c r="C42" s="12">
        <v>0</v>
      </c>
      <c r="D42" s="12">
        <f>VLOOKUP(A42,[1]Trial_Balance_181020!$A$4:$C$305,3,FALSE)</f>
        <v>579932.99</v>
      </c>
      <c r="E42" s="13">
        <f t="shared" si="1"/>
        <v>-579932.99</v>
      </c>
      <c r="F42" s="10" t="s">
        <v>108</v>
      </c>
    </row>
    <row r="43" spans="1:6">
      <c r="A43" s="10">
        <v>35520</v>
      </c>
      <c r="B43" s="11" t="s">
        <v>38</v>
      </c>
      <c r="C43" s="12">
        <v>1258448.8600000001</v>
      </c>
      <c r="D43" s="12">
        <f>VLOOKUP(A43,[1]Trial_Balance_181020!$A$4:$C$305,3,FALSE)</f>
        <v>901196.7</v>
      </c>
      <c r="E43" s="15">
        <f t="shared" si="1"/>
        <v>357252.16000000015</v>
      </c>
      <c r="F43" s="10" t="s">
        <v>101</v>
      </c>
    </row>
    <row r="44" spans="1:6">
      <c r="A44" s="10">
        <v>35550</v>
      </c>
      <c r="B44" s="11" t="s">
        <v>39</v>
      </c>
      <c r="C44" s="12">
        <v>0</v>
      </c>
      <c r="D44" s="12">
        <f>VLOOKUP(A44,[1]Trial_Balance_181020!$A$4:$C$305,3,FALSE)</f>
        <v>719782.21</v>
      </c>
      <c r="E44" s="13">
        <f t="shared" si="1"/>
        <v>-719782.21</v>
      </c>
      <c r="F44" s="10" t="s">
        <v>101</v>
      </c>
    </row>
    <row r="45" spans="1:6">
      <c r="A45" s="10">
        <v>35570</v>
      </c>
      <c r="B45" s="11" t="s">
        <v>40</v>
      </c>
      <c r="C45" s="12">
        <v>102229.34</v>
      </c>
      <c r="D45" s="12">
        <f>VLOOKUP(A45,[1]Trial_Balance_181020!$A$4:$C$305,3,FALSE)</f>
        <v>1877889.54</v>
      </c>
      <c r="E45" s="14">
        <f t="shared" si="1"/>
        <v>-1775660.2</v>
      </c>
      <c r="F45" s="10" t="s">
        <v>101</v>
      </c>
    </row>
    <row r="46" spans="1:6">
      <c r="A46" s="10">
        <v>35580</v>
      </c>
      <c r="B46" s="11" t="s">
        <v>41</v>
      </c>
      <c r="C46" s="12">
        <v>158446.91</v>
      </c>
      <c r="D46" s="12">
        <f>VLOOKUP(A46,[1]Trial_Balance_181020!$A$4:$C$305,3,FALSE)</f>
        <v>2340737.9300000002</v>
      </c>
      <c r="E46" s="14">
        <f t="shared" si="1"/>
        <v>-2182291.02</v>
      </c>
      <c r="F46" s="10" t="s">
        <v>101</v>
      </c>
    </row>
    <row r="47" spans="1:6">
      <c r="A47" s="10">
        <v>35590</v>
      </c>
      <c r="B47" s="11" t="s">
        <v>42</v>
      </c>
      <c r="C47" s="12">
        <v>4192203.53</v>
      </c>
      <c r="D47" s="12">
        <f>VLOOKUP(A47,[1]Trial_Balance_181020!$A$4:$C$305,3,FALSE)</f>
        <v>1808135.18</v>
      </c>
      <c r="E47" s="16">
        <f t="shared" si="1"/>
        <v>2384068.3499999996</v>
      </c>
      <c r="F47" s="10" t="s">
        <v>101</v>
      </c>
    </row>
    <row r="48" spans="1:6">
      <c r="A48" s="10">
        <v>36010</v>
      </c>
      <c r="B48" s="11" t="s">
        <v>43</v>
      </c>
      <c r="C48" s="12">
        <v>207826.58</v>
      </c>
      <c r="D48" s="12">
        <f>VLOOKUP(A48,[1]Trial_Balance_181020!$A$4:$C$305,3,FALSE)</f>
        <v>7410633.7300000004</v>
      </c>
      <c r="E48" s="14">
        <f t="shared" si="1"/>
        <v>-7202807.1500000004</v>
      </c>
      <c r="F48" s="10" t="s">
        <v>102</v>
      </c>
    </row>
    <row r="49" spans="1:8">
      <c r="A49" s="10">
        <v>36015</v>
      </c>
      <c r="B49" s="11" t="s">
        <v>44</v>
      </c>
      <c r="C49" s="12">
        <v>893584.59</v>
      </c>
      <c r="D49" s="12">
        <f>VLOOKUP(A49,[1]Trial_Balance_181020!$A$4:$C$305,3,FALSE)</f>
        <v>4130355.56</v>
      </c>
      <c r="E49" s="14">
        <f t="shared" si="1"/>
        <v>-3236770.97</v>
      </c>
      <c r="F49" s="10" t="s">
        <v>102</v>
      </c>
    </row>
    <row r="50" spans="1:8">
      <c r="A50" s="10">
        <v>36040</v>
      </c>
      <c r="B50" s="11" t="s">
        <v>45</v>
      </c>
      <c r="C50" s="12">
        <v>0</v>
      </c>
      <c r="D50" s="12">
        <f>VLOOKUP(A50,[1]Trial_Balance_181020!$A$4:$C$305,3,FALSE)</f>
        <v>1367092.67</v>
      </c>
      <c r="E50" s="14">
        <f t="shared" si="1"/>
        <v>-1367092.67</v>
      </c>
      <c r="F50" s="10" t="s">
        <v>102</v>
      </c>
    </row>
    <row r="51" spans="1:8">
      <c r="A51" s="10">
        <v>36045</v>
      </c>
      <c r="B51" s="11" t="s">
        <v>46</v>
      </c>
      <c r="C51" s="12">
        <v>76108.47</v>
      </c>
      <c r="D51" s="12">
        <f>VLOOKUP(A51,[1]Trial_Balance_181020!$A$4:$C$305,3,FALSE)</f>
        <v>970280.73</v>
      </c>
      <c r="E51" s="13">
        <f t="shared" si="1"/>
        <v>-894172.26</v>
      </c>
      <c r="F51" s="10" t="s">
        <v>102</v>
      </c>
    </row>
    <row r="52" spans="1:8">
      <c r="A52" s="10">
        <v>36110</v>
      </c>
      <c r="B52" s="11" t="s">
        <v>47</v>
      </c>
      <c r="C52" s="12">
        <v>96854.99</v>
      </c>
      <c r="D52" s="12">
        <f>VLOOKUP(A52,[1]Trial_Balance_181020!$A$4:$C$305,3,FALSE)</f>
        <v>48197.45</v>
      </c>
      <c r="E52" s="15">
        <f t="shared" si="1"/>
        <v>48657.540000000008</v>
      </c>
      <c r="F52" s="10" t="s">
        <v>102</v>
      </c>
    </row>
    <row r="53" spans="1:8">
      <c r="A53" s="10">
        <v>36115</v>
      </c>
      <c r="B53" s="11" t="s">
        <v>48</v>
      </c>
      <c r="C53" s="12">
        <v>2415839.96</v>
      </c>
      <c r="D53" s="12">
        <f>VLOOKUP(A53,[1]Trial_Balance_181020!$A$4:$C$305,3,FALSE)</f>
        <v>10945335.699999999</v>
      </c>
      <c r="E53" s="14">
        <f t="shared" si="1"/>
        <v>-8529495.7399999984</v>
      </c>
      <c r="F53" s="10" t="s">
        <v>102</v>
      </c>
    </row>
    <row r="54" spans="1:8">
      <c r="A54" s="10">
        <v>36155</v>
      </c>
      <c r="B54" s="11" t="s">
        <v>49</v>
      </c>
      <c r="C54" s="12">
        <v>14467.96</v>
      </c>
      <c r="D54" s="12">
        <f>VLOOKUP(A54,[1]Trial_Balance_181020!$A$4:$C$305,3,FALSE)</f>
        <v>2548</v>
      </c>
      <c r="E54" s="15">
        <f t="shared" si="1"/>
        <v>11919.96</v>
      </c>
      <c r="F54" s="10" t="s">
        <v>102</v>
      </c>
    </row>
    <row r="55" spans="1:8">
      <c r="A55" s="10">
        <v>36210</v>
      </c>
      <c r="B55" s="11" t="s">
        <v>50</v>
      </c>
      <c r="C55" s="12">
        <v>29375.55</v>
      </c>
      <c r="D55" s="12">
        <f>VLOOKUP(A55,[1]Trial_Balance_181020!$A$4:$C$305,3,FALSE)</f>
        <v>1644368.76</v>
      </c>
      <c r="E55" s="14">
        <f t="shared" si="1"/>
        <v>-1614993.21</v>
      </c>
      <c r="F55" s="10" t="s">
        <v>102</v>
      </c>
    </row>
    <row r="56" spans="1:8">
      <c r="A56" s="10">
        <v>36215</v>
      </c>
      <c r="B56" s="11" t="s">
        <v>50</v>
      </c>
      <c r="C56" s="12">
        <v>129282</v>
      </c>
      <c r="D56" s="12">
        <f>VLOOKUP(A56,[1]Trial_Balance_181020!$A$4:$C$305,3,FALSE)</f>
        <v>652748.73</v>
      </c>
      <c r="E56" s="13">
        <f t="shared" si="1"/>
        <v>-523466.73</v>
      </c>
      <c r="F56" s="10" t="s">
        <v>102</v>
      </c>
    </row>
    <row r="57" spans="1:8">
      <c r="A57" s="10">
        <v>36310</v>
      </c>
      <c r="B57" s="11" t="s">
        <v>51</v>
      </c>
      <c r="C57" s="12">
        <v>587884</v>
      </c>
      <c r="D57" s="12">
        <f>VLOOKUP(A57,[1]Trial_Balance_181020!$A$4:$C$305,3,FALSE)</f>
        <v>10416361.41</v>
      </c>
      <c r="E57" s="14">
        <f t="shared" si="1"/>
        <v>-9828477.4100000001</v>
      </c>
      <c r="F57" s="10" t="s">
        <v>102</v>
      </c>
    </row>
    <row r="58" spans="1:8">
      <c r="A58" s="10">
        <v>36315</v>
      </c>
      <c r="B58" s="11" t="s">
        <v>52</v>
      </c>
      <c r="C58" s="12">
        <v>381603.82</v>
      </c>
      <c r="D58" s="12">
        <f>VLOOKUP(A58,[1]Trial_Balance_181020!$A$4:$C$305,3,FALSE)</f>
        <v>4837798.24</v>
      </c>
      <c r="E58" s="14">
        <f t="shared" si="1"/>
        <v>-4456194.42</v>
      </c>
      <c r="F58" s="10" t="s">
        <v>102</v>
      </c>
    </row>
    <row r="59" spans="1:8">
      <c r="A59" s="10">
        <v>36330</v>
      </c>
      <c r="B59" s="11" t="s">
        <v>53</v>
      </c>
      <c r="C59" s="12">
        <v>11174.29</v>
      </c>
      <c r="D59" s="12">
        <f>VLOOKUP(A59,[1]Trial_Balance_181020!$A$4:$C$305,3,FALSE)</f>
        <v>758759.92</v>
      </c>
      <c r="E59" s="13">
        <f t="shared" si="1"/>
        <v>-747585.63</v>
      </c>
      <c r="F59" s="10" t="s">
        <v>102</v>
      </c>
      <c r="G59" s="45">
        <f>SUM(E59:E64)</f>
        <v>-74030479.219999999</v>
      </c>
      <c r="H59" t="s">
        <v>94</v>
      </c>
    </row>
    <row r="60" spans="1:8">
      <c r="A60" s="10">
        <v>36331</v>
      </c>
      <c r="B60" s="11" t="s">
        <v>54</v>
      </c>
      <c r="C60" s="12">
        <v>0</v>
      </c>
      <c r="D60" s="12">
        <f>VLOOKUP(A60,[1]Trial_Balance_181020!$A$4:$C$305,3,FALSE)</f>
        <v>4368578.93</v>
      </c>
      <c r="E60" s="14">
        <f t="shared" si="1"/>
        <v>-4368578.93</v>
      </c>
      <c r="F60" s="10" t="s">
        <v>102</v>
      </c>
      <c r="G60" s="45"/>
    </row>
    <row r="61" spans="1:8">
      <c r="A61" s="10">
        <v>36350</v>
      </c>
      <c r="B61" s="11" t="s">
        <v>55</v>
      </c>
      <c r="C61" s="12">
        <v>3237225.92</v>
      </c>
      <c r="D61" s="12">
        <f>VLOOKUP(A61,[1]Trial_Balance_181020!$A$4:$C$305,3,FALSE)</f>
        <v>61486816.640000001</v>
      </c>
      <c r="E61" s="14">
        <f t="shared" si="1"/>
        <v>-58249590.719999999</v>
      </c>
      <c r="F61" s="10" t="s">
        <v>102</v>
      </c>
      <c r="G61" s="45"/>
    </row>
    <row r="62" spans="1:8">
      <c r="A62" s="10">
        <v>36355</v>
      </c>
      <c r="B62" s="11" t="s">
        <v>56</v>
      </c>
      <c r="C62" s="12">
        <v>385071.09</v>
      </c>
      <c r="D62" s="12">
        <f>VLOOKUP(A62,[1]Trial_Balance_181020!$A$4:$C$305,3,FALSE)</f>
        <v>6865202.2199999997</v>
      </c>
      <c r="E62" s="14">
        <f t="shared" si="1"/>
        <v>-6480131.1299999999</v>
      </c>
      <c r="F62" s="10" t="s">
        <v>102</v>
      </c>
      <c r="G62" s="45"/>
    </row>
    <row r="63" spans="1:8">
      <c r="A63" s="10">
        <v>36360</v>
      </c>
      <c r="B63" s="11" t="s">
        <v>57</v>
      </c>
      <c r="C63" s="12">
        <v>33706.69</v>
      </c>
      <c r="D63" s="12">
        <f>VLOOKUP(A63,[1]Trial_Balance_181020!$A$4:$C$305,3,FALSE)</f>
        <v>216150.05</v>
      </c>
      <c r="E63" s="13">
        <f t="shared" si="1"/>
        <v>-182443.36</v>
      </c>
      <c r="F63" s="10" t="s">
        <v>102</v>
      </c>
      <c r="G63" s="45"/>
    </row>
    <row r="64" spans="1:8">
      <c r="A64" s="10">
        <v>36365</v>
      </c>
      <c r="B64" s="11" t="s">
        <v>58</v>
      </c>
      <c r="C64" s="12">
        <v>123901.2</v>
      </c>
      <c r="D64" s="12">
        <f>VLOOKUP(A64,[1]Trial_Balance_181020!$A$4:$C$305,3,FALSE)</f>
        <v>4126050.65</v>
      </c>
      <c r="E64" s="14">
        <f t="shared" si="1"/>
        <v>-4002149.4499999997</v>
      </c>
      <c r="F64" s="10" t="s">
        <v>102</v>
      </c>
      <c r="G64" s="45"/>
    </row>
    <row r="65" spans="1:8">
      <c r="A65" s="10">
        <v>36455</v>
      </c>
      <c r="B65" s="11" t="s">
        <v>59</v>
      </c>
      <c r="C65" s="12">
        <v>99619.51</v>
      </c>
      <c r="D65" s="12">
        <v>0</v>
      </c>
      <c r="E65" s="15">
        <f t="shared" si="1"/>
        <v>99619.51</v>
      </c>
      <c r="F65" s="10" t="s">
        <v>109</v>
      </c>
    </row>
    <row r="66" spans="1:8">
      <c r="A66" s="10">
        <v>36460</v>
      </c>
      <c r="B66" s="11" t="s">
        <v>60</v>
      </c>
      <c r="C66" s="12">
        <v>380</v>
      </c>
      <c r="D66" s="12">
        <f>VLOOKUP(A66,[1]Trial_Balance_181020!$A$4:$C$305,3,FALSE)</f>
        <v>5466</v>
      </c>
      <c r="E66" s="13">
        <f t="shared" si="1"/>
        <v>-5086</v>
      </c>
      <c r="F66" s="10" t="s">
        <v>109</v>
      </c>
    </row>
    <row r="67" spans="1:8">
      <c r="A67" s="10">
        <v>36470</v>
      </c>
      <c r="B67" s="11" t="s">
        <v>61</v>
      </c>
      <c r="C67" s="12">
        <v>25058.46</v>
      </c>
      <c r="D67" s="12">
        <f>VLOOKUP(A67,[1]Trial_Balance_181020!$A$4:$C$305,3,FALSE)</f>
        <v>406777.08</v>
      </c>
      <c r="E67" s="13">
        <f t="shared" si="1"/>
        <v>-381718.62</v>
      </c>
      <c r="F67" s="10" t="s">
        <v>102</v>
      </c>
    </row>
    <row r="68" spans="1:8">
      <c r="A68" s="10">
        <v>36510</v>
      </c>
      <c r="B68" s="11" t="s">
        <v>62</v>
      </c>
      <c r="C68" s="12">
        <v>0</v>
      </c>
      <c r="D68" s="12">
        <f>VLOOKUP(A68,[1]Trial_Balance_181020!$A$4:$C$305,3,FALSE)</f>
        <v>4181735.14</v>
      </c>
      <c r="E68" s="14">
        <f t="shared" si="1"/>
        <v>-4181735.14</v>
      </c>
      <c r="F68" s="10" t="s">
        <v>102</v>
      </c>
    </row>
    <row r="69" spans="1:8">
      <c r="A69" s="10">
        <v>36515</v>
      </c>
      <c r="B69" s="11" t="s">
        <v>63</v>
      </c>
      <c r="C69" s="12">
        <v>566149.17000000004</v>
      </c>
      <c r="D69" s="12">
        <f>VLOOKUP(A69,[1]Trial_Balance_181020!$A$4:$C$305,3,FALSE)</f>
        <v>4837650.49</v>
      </c>
      <c r="E69" s="14">
        <f t="shared" si="1"/>
        <v>-4271501.32</v>
      </c>
      <c r="F69" s="10" t="s">
        <v>102</v>
      </c>
    </row>
    <row r="70" spans="1:8">
      <c r="A70" s="10">
        <v>36540</v>
      </c>
      <c r="B70" s="11" t="s">
        <v>64</v>
      </c>
      <c r="C70" s="12">
        <v>235020.85</v>
      </c>
      <c r="D70" s="12">
        <f>VLOOKUP(A70,[1]Trial_Balance_181020!$A$4:$C$305,3,FALSE)</f>
        <v>8247093.1200000001</v>
      </c>
      <c r="E70" s="14">
        <f t="shared" si="1"/>
        <v>-8012072.2700000005</v>
      </c>
      <c r="F70" s="10" t="s">
        <v>102</v>
      </c>
    </row>
    <row r="71" spans="1:8">
      <c r="A71" s="10">
        <v>36545</v>
      </c>
      <c r="B71" s="11" t="s">
        <v>88</v>
      </c>
      <c r="C71" s="12">
        <v>1771719.09</v>
      </c>
      <c r="D71" s="12">
        <f>VLOOKUP(A71,[1]Trial_Balance_181020!$A$4:$C$305,3,FALSE)</f>
        <v>2141991.5699999998</v>
      </c>
      <c r="E71" s="13">
        <f t="shared" si="1"/>
        <v>-370272.47999999975</v>
      </c>
      <c r="F71" s="10" t="s">
        <v>102</v>
      </c>
    </row>
    <row r="72" spans="1:8">
      <c r="A72" s="10">
        <v>36546</v>
      </c>
      <c r="B72" s="11" t="s">
        <v>89</v>
      </c>
      <c r="C72" s="12">
        <v>13700</v>
      </c>
      <c r="D72" s="12">
        <v>0</v>
      </c>
      <c r="E72" s="15">
        <f t="shared" si="1"/>
        <v>13700</v>
      </c>
      <c r="F72" s="10" t="s">
        <v>102</v>
      </c>
    </row>
    <row r="73" spans="1:8">
      <c r="A73" s="10">
        <v>36550</v>
      </c>
      <c r="B73" s="11" t="s">
        <v>64</v>
      </c>
      <c r="C73" s="12">
        <v>17300</v>
      </c>
      <c r="D73" s="12">
        <f>VLOOKUP(A73,[1]Trial_Balance_181020!$A$4:$C$305,3,FALSE)</f>
        <v>52249.72</v>
      </c>
      <c r="E73" s="13">
        <f t="shared" si="1"/>
        <v>-34949.72</v>
      </c>
      <c r="F73" s="10" t="s">
        <v>102</v>
      </c>
    </row>
    <row r="74" spans="1:8">
      <c r="A74" s="10">
        <v>36555</v>
      </c>
      <c r="B74" s="11" t="s">
        <v>64</v>
      </c>
      <c r="C74" s="12">
        <v>431279.19</v>
      </c>
      <c r="D74" s="12">
        <f>VLOOKUP(A74,[1]Trial_Balance_181020!$A$4:$C$305,3,FALSE)</f>
        <v>1237383.42</v>
      </c>
      <c r="E74" s="13">
        <f t="shared" si="1"/>
        <v>-806104.23</v>
      </c>
      <c r="F74" s="10" t="s">
        <v>102</v>
      </c>
    </row>
    <row r="75" spans="1:8">
      <c r="A75" s="10">
        <v>37010</v>
      </c>
      <c r="B75" s="11" t="s">
        <v>65</v>
      </c>
      <c r="C75" s="18">
        <v>0</v>
      </c>
      <c r="D75" s="12">
        <f>VLOOKUP(A75,[1]Trial_Balance_181020!$A$4:$C$305,3,FALSE)</f>
        <v>1382067.23</v>
      </c>
      <c r="E75" s="14">
        <f t="shared" si="1"/>
        <v>-1382067.23</v>
      </c>
      <c r="F75" s="10" t="s">
        <v>106</v>
      </c>
      <c r="G75" s="44">
        <f>SUM(E75:E78)</f>
        <v>-17081594.039999999</v>
      </c>
      <c r="H75" t="s">
        <v>93</v>
      </c>
    </row>
    <row r="76" spans="1:8">
      <c r="A76" s="10">
        <v>37015</v>
      </c>
      <c r="B76" s="11" t="s">
        <v>65</v>
      </c>
      <c r="C76" s="18">
        <v>0</v>
      </c>
      <c r="D76" s="12">
        <f>VLOOKUP(A76,[1]Trial_Balance_181020!$A$4:$C$305,3,FALSE)</f>
        <v>5491969.6900000004</v>
      </c>
      <c r="E76" s="14">
        <f t="shared" si="1"/>
        <v>-5491969.6900000004</v>
      </c>
      <c r="F76" s="10" t="s">
        <v>106</v>
      </c>
      <c r="G76" s="44"/>
    </row>
    <row r="77" spans="1:8">
      <c r="A77" s="10">
        <v>37255</v>
      </c>
      <c r="B77" s="11" t="s">
        <v>66</v>
      </c>
      <c r="C77" s="18">
        <v>44369.15</v>
      </c>
      <c r="D77" s="12">
        <f>VLOOKUP(A77,[1]Trial_Balance_181020!$A$4:$C$305,3,FALSE)</f>
        <v>2783754.89</v>
      </c>
      <c r="E77" s="14">
        <f t="shared" si="1"/>
        <v>-2739385.74</v>
      </c>
      <c r="F77" s="10" t="s">
        <v>106</v>
      </c>
      <c r="G77" s="44"/>
    </row>
    <row r="78" spans="1:8">
      <c r="A78" s="10">
        <v>37260</v>
      </c>
      <c r="B78" s="11" t="s">
        <v>66</v>
      </c>
      <c r="C78" s="18">
        <v>0</v>
      </c>
      <c r="D78" s="12">
        <f>VLOOKUP(A78,[1]Trial_Balance_181020!$A$4:$C$305,3,FALSE)</f>
        <v>7468171.3799999999</v>
      </c>
      <c r="E78" s="14">
        <f t="shared" si="1"/>
        <v>-7468171.3799999999</v>
      </c>
      <c r="F78" s="10" t="s">
        <v>106</v>
      </c>
      <c r="G78" s="44"/>
    </row>
    <row r="79" spans="1:8">
      <c r="A79" s="10">
        <v>37365</v>
      </c>
      <c r="B79" s="11" t="s">
        <v>67</v>
      </c>
      <c r="C79" s="18">
        <v>3325</v>
      </c>
      <c r="D79" s="12">
        <f>VLOOKUP(A79,[1]Trial_Balance_181020!$A$4:$C$305,3,FALSE)</f>
        <v>19041.02</v>
      </c>
      <c r="E79" s="13">
        <f t="shared" si="1"/>
        <v>-15716.02</v>
      </c>
      <c r="F79" s="10" t="s">
        <v>107</v>
      </c>
    </row>
    <row r="80" spans="1:8">
      <c r="A80" s="10">
        <v>38510</v>
      </c>
      <c r="B80" s="11" t="s">
        <v>68</v>
      </c>
      <c r="C80" s="12">
        <v>99102.75</v>
      </c>
      <c r="D80" s="12">
        <f>VLOOKUP(A80,[1]Trial_Balance_181020!$A$4:$C$305,3,FALSE)</f>
        <v>4343060.67</v>
      </c>
      <c r="E80" s="14">
        <f t="shared" si="1"/>
        <v>-4243957.92</v>
      </c>
      <c r="F80" s="10" t="s">
        <v>107</v>
      </c>
    </row>
    <row r="81" spans="1:6">
      <c r="A81" s="10">
        <v>38515</v>
      </c>
      <c r="B81" s="11" t="s">
        <v>69</v>
      </c>
      <c r="C81" s="12">
        <v>7503.73</v>
      </c>
      <c r="D81" s="12">
        <f>VLOOKUP(A81,[1]Trial_Balance_181020!$A$4:$C$305,3,FALSE)</f>
        <v>1499499.2</v>
      </c>
      <c r="E81" s="14">
        <f t="shared" si="1"/>
        <v>-1491995.47</v>
      </c>
      <c r="F81" s="10" t="s">
        <v>107</v>
      </c>
    </row>
    <row r="82" spans="1:6">
      <c r="A82" s="10">
        <v>38545</v>
      </c>
      <c r="B82" s="11" t="s">
        <v>70</v>
      </c>
      <c r="C82" s="12">
        <v>2191</v>
      </c>
      <c r="D82" s="12">
        <f>VLOOKUP(A82,[1]Trial_Balance_181020!$A$4:$C$305,3,FALSE)</f>
        <v>56833.09</v>
      </c>
      <c r="E82" s="13">
        <f t="shared" si="1"/>
        <v>-54642.09</v>
      </c>
      <c r="F82" s="10" t="s">
        <v>107</v>
      </c>
    </row>
    <row r="83" spans="1:6">
      <c r="A83" s="10">
        <v>39010</v>
      </c>
      <c r="B83" s="11" t="s">
        <v>71</v>
      </c>
      <c r="C83" s="12">
        <v>450516.63</v>
      </c>
      <c r="D83" s="12">
        <f>VLOOKUP(A83,[1]Trial_Balance_181020!$A$4:$C$305,3,FALSE)</f>
        <v>271422.57</v>
      </c>
      <c r="E83" s="15">
        <f t="shared" si="1"/>
        <v>179094.06</v>
      </c>
      <c r="F83" s="10" t="s">
        <v>110</v>
      </c>
    </row>
    <row r="84" spans="1:6">
      <c r="A84" s="10">
        <v>39015</v>
      </c>
      <c r="B84" s="11" t="s">
        <v>72</v>
      </c>
      <c r="C84" s="12">
        <v>3486.45</v>
      </c>
      <c r="D84" s="12">
        <f>VLOOKUP(A84,[1]Trial_Balance_181020!$A$4:$C$305,3,FALSE)</f>
        <v>156713.09</v>
      </c>
      <c r="E84" s="13">
        <f t="shared" si="1"/>
        <v>-153226.63999999998</v>
      </c>
      <c r="F84" s="10" t="s">
        <v>110</v>
      </c>
    </row>
    <row r="85" spans="1:6">
      <c r="A85" s="10">
        <v>40540</v>
      </c>
      <c r="B85" s="11" t="s">
        <v>73</v>
      </c>
      <c r="C85" s="12">
        <v>628694.74</v>
      </c>
      <c r="D85" s="12">
        <f>VLOOKUP(A85,[1]Trial_Balance_181020!$A$4:$C$305,3,FALSE)</f>
        <v>466341.39</v>
      </c>
      <c r="E85" s="15">
        <f t="shared" si="1"/>
        <v>162353.34999999998</v>
      </c>
      <c r="F85" s="10" t="s">
        <v>103</v>
      </c>
    </row>
    <row r="86" spans="1:6">
      <c r="A86" s="10">
        <v>40550</v>
      </c>
      <c r="B86" s="11" t="s">
        <v>74</v>
      </c>
      <c r="C86" s="12">
        <v>929621.36</v>
      </c>
      <c r="D86" s="12">
        <f>VLOOKUP(A86,[1]Trial_Balance_181020!$A$4:$C$305,3,FALSE)</f>
        <v>1100.55</v>
      </c>
      <c r="E86" s="15">
        <f t="shared" si="1"/>
        <v>928520.80999999994</v>
      </c>
      <c r="F86" s="10" t="s">
        <v>103</v>
      </c>
    </row>
    <row r="87" spans="1:6">
      <c r="A87" s="10">
        <v>40560</v>
      </c>
      <c r="B87" s="11" t="s">
        <v>75</v>
      </c>
      <c r="C87" s="12">
        <v>62603.96</v>
      </c>
      <c r="D87" s="12">
        <f>VLOOKUP(A87,[1]Trial_Balance_181020!$A$4:$C$305,3,FALSE)</f>
        <v>22397.99</v>
      </c>
      <c r="E87" s="15">
        <f t="shared" si="1"/>
        <v>40205.97</v>
      </c>
      <c r="F87" s="10" t="s">
        <v>103</v>
      </c>
    </row>
    <row r="88" spans="1:6">
      <c r="A88" s="10">
        <v>40610</v>
      </c>
      <c r="B88" s="11" t="s">
        <v>76</v>
      </c>
      <c r="C88" s="12">
        <v>655926.38</v>
      </c>
      <c r="D88" s="12">
        <f>VLOOKUP(A88,[1]Trial_Balance_181020!$A$4:$C$305,3,FALSE)</f>
        <v>709448.17</v>
      </c>
      <c r="E88" s="13">
        <f t="shared" si="1"/>
        <v>-53521.790000000037</v>
      </c>
      <c r="F88" s="10" t="s">
        <v>103</v>
      </c>
    </row>
    <row r="89" spans="1:6">
      <c r="A89" s="10">
        <v>40640</v>
      </c>
      <c r="B89" s="11" t="s">
        <v>77</v>
      </c>
      <c r="C89" s="12">
        <v>6000</v>
      </c>
      <c r="D89" s="12">
        <v>0</v>
      </c>
      <c r="E89" s="15">
        <f t="shared" si="1"/>
        <v>6000</v>
      </c>
      <c r="F89" s="10" t="s">
        <v>103</v>
      </c>
    </row>
    <row r="90" spans="1:6">
      <c r="A90" s="10">
        <v>41030</v>
      </c>
      <c r="B90" s="11" t="s">
        <v>78</v>
      </c>
      <c r="C90" s="12">
        <v>-6399.6</v>
      </c>
      <c r="D90" s="12">
        <f>VLOOKUP(A90,[1]Trial_Balance_181020!$A$4:$C$305,3,FALSE)</f>
        <v>-12997.89</v>
      </c>
      <c r="E90" s="15">
        <f t="shared" si="1"/>
        <v>6598.2899999999991</v>
      </c>
      <c r="F90" s="10" t="s">
        <v>114</v>
      </c>
    </row>
    <row r="91" spans="1:6">
      <c r="A91" s="10">
        <v>42030</v>
      </c>
      <c r="B91" s="11" t="s">
        <v>79</v>
      </c>
      <c r="C91" s="12">
        <v>2905670.33</v>
      </c>
      <c r="D91" s="12">
        <f>VLOOKUP(A91,[1]Trial_Balance_181020!$A$4:$C$305,3,FALSE)</f>
        <v>3429696.91</v>
      </c>
      <c r="E91" s="13">
        <f t="shared" si="1"/>
        <v>-524026.58000000007</v>
      </c>
      <c r="F91" s="10" t="s">
        <v>79</v>
      </c>
    </row>
    <row r="92" spans="1:6">
      <c r="A92" s="10">
        <v>42045</v>
      </c>
      <c r="B92" s="11" t="s">
        <v>80</v>
      </c>
      <c r="C92" s="12">
        <v>368771.85</v>
      </c>
      <c r="D92" s="12">
        <f>VLOOKUP(A92,[1]Trial_Balance_181020!$A$4:$C$305,3,FALSE)</f>
        <v>192947.51</v>
      </c>
      <c r="E92" s="15">
        <f t="shared" si="1"/>
        <v>175824.33999999997</v>
      </c>
      <c r="F92" s="10" t="s">
        <v>80</v>
      </c>
    </row>
    <row r="93" spans="1:6">
      <c r="A93" s="10">
        <v>42070</v>
      </c>
      <c r="B93" s="11" t="s">
        <v>81</v>
      </c>
      <c r="C93" s="12">
        <v>290643.53000000003</v>
      </c>
      <c r="D93" s="12">
        <f>VLOOKUP(A93,[1]Trial_Balance_181020!$A$4:$C$305,3,FALSE)</f>
        <v>240953.75</v>
      </c>
      <c r="E93" s="15">
        <f t="shared" si="1"/>
        <v>49689.780000000028</v>
      </c>
      <c r="F93" s="10" t="s">
        <v>104</v>
      </c>
    </row>
    <row r="94" spans="1:6">
      <c r="A94" s="10">
        <v>42080</v>
      </c>
      <c r="B94" s="11" t="s">
        <v>82</v>
      </c>
      <c r="C94" s="12">
        <v>767831.83</v>
      </c>
      <c r="D94" s="12">
        <f>VLOOKUP(A94,[1]Trial_Balance_181020!$A$4:$C$305,3,FALSE)</f>
        <v>5164108.09</v>
      </c>
      <c r="E94" s="14">
        <f t="shared" si="1"/>
        <v>-4396276.26</v>
      </c>
      <c r="F94" s="10" t="s">
        <v>104</v>
      </c>
    </row>
    <row r="95" spans="1:6">
      <c r="A95" s="10">
        <v>42090</v>
      </c>
      <c r="B95" s="11" t="s">
        <v>83</v>
      </c>
      <c r="C95" s="12">
        <v>1138042.73</v>
      </c>
      <c r="D95" s="12">
        <f>VLOOKUP(A95,[1]Trial_Balance_181020!$A$4:$C$305,3,FALSE)</f>
        <v>2281553.0499999998</v>
      </c>
      <c r="E95" s="14">
        <f>C95-D95</f>
        <v>-1143510.3199999998</v>
      </c>
      <c r="F95" s="10" t="s">
        <v>105</v>
      </c>
    </row>
    <row r="96" spans="1:6" s="1" customFormat="1">
      <c r="B96" s="7"/>
      <c r="C96" s="3">
        <f>SUM(C4:C95)</f>
        <v>69759390.480000034</v>
      </c>
      <c r="D96" s="3">
        <f>SUM(D4:D95)</f>
        <v>234597265.72999999</v>
      </c>
      <c r="E96" s="4">
        <f>SUM(E4:E95)</f>
        <v>-164837875.24999997</v>
      </c>
    </row>
    <row r="97" spans="1:2">
      <c r="A97" s="32" t="s">
        <v>115</v>
      </c>
    </row>
    <row r="98" spans="1:2">
      <c r="A98" s="33"/>
      <c r="B98" s="11" t="s">
        <v>90</v>
      </c>
    </row>
    <row r="99" spans="1:2">
      <c r="A99" s="34"/>
      <c r="B99" s="11" t="s">
        <v>91</v>
      </c>
    </row>
    <row r="100" spans="1:2">
      <c r="A100" s="35" t="s">
        <v>120</v>
      </c>
      <c r="B100" s="11" t="s">
        <v>92</v>
      </c>
    </row>
  </sheetData>
  <sortState ref="A4:F321">
    <sortCondition ref="A4:A321"/>
  </sortState>
  <mergeCells count="2">
    <mergeCell ref="G75:G78"/>
    <mergeCell ref="G59:G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A7" sqref="A7"/>
    </sheetView>
  </sheetViews>
  <sheetFormatPr defaultRowHeight="15"/>
  <cols>
    <col min="1" max="1" width="37.85546875" customWidth="1"/>
    <col min="2" max="2" width="17.28515625" customWidth="1"/>
    <col min="3" max="3" width="18.42578125" customWidth="1"/>
    <col min="4" max="4" width="18.7109375" customWidth="1"/>
    <col min="5" max="5" width="12" customWidth="1"/>
  </cols>
  <sheetData>
    <row r="1" spans="1:4" ht="40.5" customHeight="1" thickBot="1">
      <c r="A1" s="42" t="s">
        <v>111</v>
      </c>
      <c r="B1" s="43">
        <v>44075</v>
      </c>
      <c r="C1" s="43">
        <v>43344</v>
      </c>
      <c r="D1" s="42" t="s">
        <v>86</v>
      </c>
    </row>
    <row r="2" spans="1:4">
      <c r="A2" s="25" t="s">
        <v>98</v>
      </c>
      <c r="B2" s="26">
        <v>4264446.0999999996</v>
      </c>
      <c r="C2" s="26">
        <v>8993260.8000000007</v>
      </c>
      <c r="D2" s="27">
        <f t="shared" ref="D2:D27" si="0">B2-C2</f>
        <v>-4728814.7000000011</v>
      </c>
    </row>
    <row r="3" spans="1:4">
      <c r="A3" s="23" t="s">
        <v>80</v>
      </c>
      <c r="B3" s="12">
        <v>368771.85</v>
      </c>
      <c r="C3" s="12">
        <v>192947.51</v>
      </c>
      <c r="D3" s="28">
        <f t="shared" si="0"/>
        <v>175824.33999999997</v>
      </c>
    </row>
    <row r="4" spans="1:4">
      <c r="A4" s="23" t="s">
        <v>79</v>
      </c>
      <c r="B4" s="12">
        <v>2905670.33</v>
      </c>
      <c r="C4" s="12">
        <v>3429696.91</v>
      </c>
      <c r="D4" s="24">
        <f t="shared" si="0"/>
        <v>-524026.58000000007</v>
      </c>
    </row>
    <row r="5" spans="1:4">
      <c r="A5" s="23" t="s">
        <v>14</v>
      </c>
      <c r="B5" s="12">
        <v>36149.14</v>
      </c>
      <c r="C5" s="12">
        <v>25859.88</v>
      </c>
      <c r="D5" s="28">
        <f t="shared" si="0"/>
        <v>10289.259999999998</v>
      </c>
    </row>
    <row r="6" spans="1:4">
      <c r="A6" s="23" t="s">
        <v>97</v>
      </c>
      <c r="B6" s="12">
        <v>141424</v>
      </c>
      <c r="C6" s="12">
        <v>102922</v>
      </c>
      <c r="D6" s="28">
        <f t="shared" si="0"/>
        <v>38502</v>
      </c>
    </row>
    <row r="7" spans="1:4">
      <c r="A7" s="23" t="s">
        <v>107</v>
      </c>
      <c r="B7" s="12">
        <v>127708.75</v>
      </c>
      <c r="C7" s="12">
        <v>5918433.9799999995</v>
      </c>
      <c r="D7" s="24">
        <f t="shared" si="0"/>
        <v>-5790725.2299999995</v>
      </c>
    </row>
    <row r="8" spans="1:4">
      <c r="A8" s="23" t="s">
        <v>23</v>
      </c>
      <c r="B8" s="12">
        <v>407895.11</v>
      </c>
      <c r="C8" s="12">
        <v>2626005.1800000002</v>
      </c>
      <c r="D8" s="24">
        <f t="shared" si="0"/>
        <v>-2218110.0700000003</v>
      </c>
    </row>
    <row r="9" spans="1:4">
      <c r="A9" s="23" t="s">
        <v>99</v>
      </c>
      <c r="B9" s="12">
        <v>16040569.68</v>
      </c>
      <c r="C9" s="12">
        <v>12640881.26</v>
      </c>
      <c r="D9" s="28">
        <f t="shared" si="0"/>
        <v>3399688.42</v>
      </c>
    </row>
    <row r="10" spans="1:4">
      <c r="A10" s="23" t="s">
        <v>100</v>
      </c>
      <c r="B10" s="12">
        <v>4445162.17</v>
      </c>
      <c r="C10" s="12">
        <v>4236378.76</v>
      </c>
      <c r="D10" s="28">
        <f t="shared" si="0"/>
        <v>208783.41000000015</v>
      </c>
    </row>
    <row r="11" spans="1:4">
      <c r="A11" s="23" t="s">
        <v>104</v>
      </c>
      <c r="B11" s="12">
        <v>1058475.3599999999</v>
      </c>
      <c r="C11" s="12">
        <v>5405061.8399999999</v>
      </c>
      <c r="D11" s="24">
        <f t="shared" si="0"/>
        <v>-4346586.4800000004</v>
      </c>
    </row>
    <row r="12" spans="1:4">
      <c r="A12" s="23" t="s">
        <v>22</v>
      </c>
      <c r="B12" s="12">
        <v>150163.70000000001</v>
      </c>
      <c r="C12" s="12">
        <v>179320.76</v>
      </c>
      <c r="D12" s="24">
        <f t="shared" si="0"/>
        <v>-29157.059999999998</v>
      </c>
    </row>
    <row r="13" spans="1:4">
      <c r="A13" s="23" t="s">
        <v>32</v>
      </c>
      <c r="B13" s="12">
        <v>11100</v>
      </c>
      <c r="C13" s="12">
        <v>677564.1</v>
      </c>
      <c r="D13" s="24">
        <f t="shared" si="0"/>
        <v>-666464.1</v>
      </c>
    </row>
    <row r="14" spans="1:4">
      <c r="A14" s="23" t="s">
        <v>20</v>
      </c>
      <c r="B14" s="12">
        <v>13288205.189999999</v>
      </c>
      <c r="C14" s="12">
        <v>7216214.9400000004</v>
      </c>
      <c r="D14" s="28">
        <f t="shared" si="0"/>
        <v>6071990.2499999991</v>
      </c>
    </row>
    <row r="15" spans="1:4">
      <c r="A15" s="23" t="s">
        <v>109</v>
      </c>
      <c r="B15" s="12">
        <v>99999.51</v>
      </c>
      <c r="C15" s="12">
        <v>5466</v>
      </c>
      <c r="D15" s="28">
        <f t="shared" si="0"/>
        <v>94533.51</v>
      </c>
    </row>
    <row r="16" spans="1:4">
      <c r="A16" s="23" t="s">
        <v>96</v>
      </c>
      <c r="B16" s="12">
        <v>1459860.66</v>
      </c>
      <c r="C16" s="12">
        <v>5082</v>
      </c>
      <c r="D16" s="28">
        <f t="shared" si="0"/>
        <v>1454778.66</v>
      </c>
    </row>
    <row r="17" spans="1:4">
      <c r="A17" s="23" t="s">
        <v>114</v>
      </c>
      <c r="B17" s="12">
        <v>-6399.6</v>
      </c>
      <c r="C17" s="12">
        <v>-12997.89</v>
      </c>
      <c r="D17" s="28">
        <f t="shared" si="0"/>
        <v>6598.2899999999991</v>
      </c>
    </row>
    <row r="18" spans="1:4">
      <c r="A18" s="23" t="s">
        <v>101</v>
      </c>
      <c r="B18" s="12">
        <v>6068478.1799999997</v>
      </c>
      <c r="C18" s="12">
        <v>8732233.9699999988</v>
      </c>
      <c r="D18" s="24">
        <f t="shared" si="0"/>
        <v>-2663755.7899999991</v>
      </c>
    </row>
    <row r="19" spans="1:4">
      <c r="A19" s="23" t="s">
        <v>95</v>
      </c>
      <c r="B19" s="12">
        <v>486466.73</v>
      </c>
      <c r="C19" s="12">
        <v>3797523.6099999994</v>
      </c>
      <c r="D19" s="24">
        <f t="shared" si="0"/>
        <v>-3311056.8799999994</v>
      </c>
    </row>
    <row r="20" spans="1:4">
      <c r="A20" s="23" t="s">
        <v>105</v>
      </c>
      <c r="B20" s="12">
        <v>1138042.73</v>
      </c>
      <c r="C20" s="12">
        <v>2281553.0499999998</v>
      </c>
      <c r="D20" s="24">
        <f t="shared" si="0"/>
        <v>-1143510.3199999998</v>
      </c>
    </row>
    <row r="21" spans="1:4">
      <c r="A21" s="23" t="s">
        <v>108</v>
      </c>
      <c r="B21" s="12">
        <v>2089168.76</v>
      </c>
      <c r="C21" s="12">
        <v>5880643.3800000008</v>
      </c>
      <c r="D21" s="24">
        <f t="shared" si="0"/>
        <v>-3791474.620000001</v>
      </c>
    </row>
    <row r="22" spans="1:4">
      <c r="A22" s="23" t="s">
        <v>103</v>
      </c>
      <c r="B22" s="12">
        <v>2282846.44</v>
      </c>
      <c r="C22" s="12">
        <v>1199288.1000000001</v>
      </c>
      <c r="D22" s="28">
        <f t="shared" si="0"/>
        <v>1083558.3399999999</v>
      </c>
    </row>
    <row r="23" spans="1:4">
      <c r="A23" s="23" t="s">
        <v>6</v>
      </c>
      <c r="B23" s="12">
        <v>712679.59</v>
      </c>
      <c r="C23" s="12">
        <v>2157666.81</v>
      </c>
      <c r="D23" s="24">
        <f t="shared" si="0"/>
        <v>-1444987.2200000002</v>
      </c>
    </row>
    <row r="24" spans="1:4">
      <c r="A24" s="23" t="s">
        <v>106</v>
      </c>
      <c r="B24" s="12">
        <v>44369.15</v>
      </c>
      <c r="C24" s="12">
        <v>17125963.190000001</v>
      </c>
      <c r="D24" s="24">
        <f t="shared" si="0"/>
        <v>-17081594.040000003</v>
      </c>
    </row>
    <row r="25" spans="1:4">
      <c r="A25" s="23" t="s">
        <v>102</v>
      </c>
      <c r="B25" s="12">
        <v>11684133.869999999</v>
      </c>
      <c r="C25" s="12">
        <v>141352159.92999998</v>
      </c>
      <c r="D25" s="24">
        <f t="shared" si="0"/>
        <v>-129668026.05999997</v>
      </c>
    </row>
    <row r="26" spans="1:4">
      <c r="A26" s="23" t="s">
        <v>110</v>
      </c>
      <c r="B26" s="12">
        <v>454003.08</v>
      </c>
      <c r="C26" s="12">
        <v>428135.66000000003</v>
      </c>
      <c r="D26" s="28">
        <f t="shared" si="0"/>
        <v>25867.419999999984</v>
      </c>
    </row>
    <row r="27" spans="1:4" ht="15.75" thickBot="1">
      <c r="A27" s="29" t="s">
        <v>119</v>
      </c>
      <c r="B27" s="30">
        <f>SUM(B2:B26)</f>
        <v>69759390.479999989</v>
      </c>
      <c r="C27" s="30">
        <f>SUM(C2:C26)</f>
        <v>234597265.72999996</v>
      </c>
      <c r="D27" s="31">
        <f t="shared" si="0"/>
        <v>-164837875.24999997</v>
      </c>
    </row>
    <row r="31" spans="1:4" ht="18.75">
      <c r="A31" s="22" t="s">
        <v>118</v>
      </c>
    </row>
    <row r="32" spans="1:4">
      <c r="A32" s="9"/>
      <c r="B32" t="s">
        <v>116</v>
      </c>
    </row>
    <row r="33" spans="1:2">
      <c r="A33" s="8"/>
      <c r="B33" t="s">
        <v>117</v>
      </c>
    </row>
  </sheetData>
  <sortState ref="A2:D27">
    <sortCondition ref="A2:A2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Trial_Balance_191020</vt:lpstr>
      <vt:lpstr>By Classification </vt:lpstr>
    </vt:vector>
  </TitlesOfParts>
  <Company>Parliament of the Republic  of South Africa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Nomonde Mpefumlo</dc:creator>
  <cp:lastModifiedBy>USER</cp:lastModifiedBy>
  <dcterms:created xsi:type="dcterms:W3CDTF">2020-10-19T07:12:16Z</dcterms:created>
  <dcterms:modified xsi:type="dcterms:W3CDTF">2020-11-20T12:42:34Z</dcterms:modified>
</cp:coreProperties>
</file>