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C:\Users\15892387\Documents\A Phillips\Acting DDG\PGF\Budget Committee 20 July 2020\Budget Committee 20 July 2020\"/>
    </mc:Choice>
  </mc:AlternateContent>
  <bookViews>
    <workbookView xWindow="0" yWindow="0" windowWidth="20490" windowHeight="8820"/>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1" l="1"/>
  <c r="F16" i="1"/>
  <c r="F15" i="1"/>
  <c r="F14" i="1"/>
  <c r="F13" i="1"/>
  <c r="F12" i="1"/>
  <c r="F11" i="1"/>
  <c r="F10" i="1"/>
  <c r="F9" i="1"/>
  <c r="F8" i="1"/>
  <c r="F7" i="1"/>
  <c r="F6" i="1"/>
  <c r="F5" i="1"/>
  <c r="F4" i="1"/>
  <c r="H18" i="1"/>
  <c r="G18" i="1"/>
  <c r="E18" i="1"/>
  <c r="D18" i="1"/>
  <c r="C18" i="1"/>
  <c r="B18" i="1"/>
  <c r="F18" i="1" s="1"/>
</calcChain>
</file>

<file path=xl/sharedStrings.xml><?xml version="1.0" encoding="utf-8"?>
<sst xmlns="http://schemas.openxmlformats.org/spreadsheetml/2006/main" count="40" uniqueCount="40">
  <si>
    <t>Western Cape
R thousand</t>
  </si>
  <si>
    <t>2019/20
 budget</t>
  </si>
  <si>
    <t>Adjustment</t>
  </si>
  <si>
    <t>Adjusted
budget</t>
  </si>
  <si>
    <t>Spent as at 
31 Mar 2020</t>
  </si>
  <si>
    <t>Spent as
% of budget</t>
  </si>
  <si>
    <t>Premier</t>
  </si>
  <si>
    <t>Provincial Parliament</t>
  </si>
  <si>
    <t>Provincial Treasury</t>
  </si>
  <si>
    <t>Community Safety</t>
  </si>
  <si>
    <t>Education</t>
  </si>
  <si>
    <t>Health</t>
  </si>
  <si>
    <t>Social Development</t>
  </si>
  <si>
    <t>Human Settlements</t>
  </si>
  <si>
    <t>Environmental Affairs &amp; Development Planning</t>
  </si>
  <si>
    <t>Transport &amp; Public Works</t>
  </si>
  <si>
    <t>Agriculture</t>
  </si>
  <si>
    <t>Economic Development &amp; Tourism</t>
  </si>
  <si>
    <t>Cultural Affairs &amp; Sport</t>
  </si>
  <si>
    <t>Local Government</t>
  </si>
  <si>
    <t>Source: WC Consolidated IYM as at 31 March 2020 (Preliminary outcome)</t>
  </si>
  <si>
    <t>Reason</t>
  </si>
  <si>
    <t>Prelim
(over)/under
spending</t>
  </si>
  <si>
    <t>Total Prelim
spending</t>
  </si>
  <si>
    <t>Western Cape - Preliminary Compensation of Employees outcome as at 31 March 2020</t>
  </si>
  <si>
    <t>Total</t>
  </si>
  <si>
    <t>Under spending due to vacant posts not filled as planned as well as unplanned resignations.</t>
  </si>
  <si>
    <t>Under spending mainly due to vacant posts that were not filled as planned, officials who exited the Department, internal promotions, provision for pension liability related to early retirement only paid in May 2020 as well as the appointment of fewer graduate interns than anticipated.</t>
  </si>
  <si>
    <t>Under spending was a preliminary amount constituting 0.02% of the Department's Adjusted Budget.  Subsequent to year end journals, the 2019/20 pre-audited outcome resulted in an over sending of R7,430 million, attributed to insufficient funds available at the National Department of Health to reimburse the Department for the short funding of the 2020 Medical Interns intake (186 posts) in terms of the Human Resources Capacitation Grant, as previously committed.</t>
  </si>
  <si>
    <t xml:space="preserve">Under spending mainly relates to the delay in filling of vacant posts coupled with internal promotions and resignations. Delays in filling of vacant posts are due to the nature of posts, such as specialised posts that requires a special skill set (scarce skills) as well as the need to re-advertise vacant posts due to nominated candidates declining based on various reasons inlcuding unsuccessful salary negeotiations. </t>
  </si>
  <si>
    <t>Under spending relates to the Comprehensive Agricultural Support Programme (CASP) grant due to the less than anticipated uptake of graduate interns and fewer Agricultural Extension Officers appointed.</t>
  </si>
  <si>
    <t>Under spending mainly due to resignations and delays in the filling of vacant posts, including the earmarked funds allocated for the appointment of additional capacity to assist with the management of drought within the Province.</t>
  </si>
  <si>
    <t>Under spending mainly due to staff exits in the form of retirements and resignations which includes middle and senior management posts. Funds to be surrendered to PRF, after defraying Households over spending (R1.447 million) as a result of staff resignations and retirements.</t>
  </si>
  <si>
    <t>Under spending mainly due to the late filling of posts coupled with unplanned staff resignations and retirements. Further perpetuating the vacancy rate is the internal promotions of staff in vacant posts.</t>
  </si>
  <si>
    <t xml:space="preserve">Under spending of Compensation of employees was due to slow filling of vacant posts as well as fewer temporary appointments on vacancies across educators, for e.g.relief educators, public servants’ vacancies within the Department. To note, R59 million of the under spending is to be shifted to Non Profit Institutions (NPI) in terms of the service delivery model for Collaboration Schools for funding the appointment of educators and non-educators as per the schools' establishment. </t>
  </si>
  <si>
    <t>During the  October 2019 Adjusted Estimates process, additional provision was made estimated at R33 million for primarily additional built professional posts based on a recruitment strategy to attract scarce skills.  This was a conservative calculation based on the number of posts at the various stages of recruitment at the time and the estimated time of appointment. The result was a net increase of 86 posts in Public Works Infrastructure and 41 in Roads infrastructure out of a total of 177. The over spend is to be corrected through the application of year end shits and/or virements.</t>
  </si>
  <si>
    <t xml:space="preserve">Under spending mainly relates to delays in filling of vacant posts as well as resignations and retirements during the year under review. </t>
  </si>
  <si>
    <t>Under spending due to not finding suitable candidates in the recruitment process coupled with internal promotions, staff exits and the underspending on the social work graduate earmarked funding (posts not filled from 1 April 2019). Budget was provided for 90 per cent of the posts to be filled for the insourcing of the Clanwilliam and Horizon Facilities, but intake slower than anticipated.</t>
  </si>
  <si>
    <t>Under spending due to delays in filling of vacancies and higher attrition experienced in the year, with posts taking longer to fill.</t>
  </si>
  <si>
    <t>Under spending mainly due to slow filling of vacant posts, the unplanned resignation and retirement of staff as welll as internal promotions further perpetuating the vacancy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</si>
</sst>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_);_(* \(#,##0\);_(* &quot;-&quot;?_);_(@_)"/>
    <numFmt numFmtId="165" formatCode="_(* ##,##0.0%_);_(* \(##,##0.0%\);_(* &quot;-&quot;?_);_(@_)"/>
  </numFmts>
  <fonts count="8" x14ac:knownFonts="1">
    <font>
      <sz val="11"/>
      <color theme="1"/>
      <name val="Calibri"/>
      <family val="2"/>
      <scheme val="minor"/>
    </font>
    <font>
      <b/>
      <sz val="9"/>
      <color rgb="FF010000"/>
      <name val="Arial"/>
      <family val="2"/>
    </font>
    <font>
      <b/>
      <sz val="8"/>
      <color rgb="FF010000"/>
      <name val="Arial"/>
      <family val="2"/>
    </font>
    <font>
      <sz val="8"/>
      <color rgb="FF010000"/>
      <name val="Arial"/>
      <family val="2"/>
    </font>
    <font>
      <b/>
      <sz val="12"/>
      <color rgb="FF003397"/>
      <name val="Arial"/>
      <family val="2"/>
    </font>
    <font>
      <sz val="8"/>
      <color theme="1"/>
      <name val="Arial"/>
      <family val="2"/>
    </font>
    <font>
      <sz val="9"/>
      <color theme="1"/>
      <name val="Calibri"/>
      <family val="2"/>
      <scheme val="minor"/>
    </font>
    <font>
      <sz val="9"/>
      <color theme="1"/>
      <name val="Arial"/>
      <family val="2"/>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right/>
      <top style="hair">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1">
    <xf numFmtId="0" fontId="0" fillId="0" borderId="0"/>
  </cellStyleXfs>
  <cellXfs count="19">
    <xf numFmtId="0" fontId="0" fillId="0" borderId="0" xfId="0"/>
    <xf numFmtId="0" fontId="1" fillId="0" borderId="0" xfId="0" applyNumberFormat="1" applyFont="1" applyAlignment="1">
      <alignment vertical="center"/>
    </xf>
    <xf numFmtId="0" fontId="3" fillId="0" borderId="0" xfId="0" applyNumberFormat="1" applyFont="1" applyFill="1" applyBorder="1" applyAlignment="1">
      <alignment horizontal="left" vertical="center" indent="1"/>
    </xf>
    <xf numFmtId="0" fontId="3" fillId="0" borderId="1" xfId="0" applyNumberFormat="1" applyFont="1" applyBorder="1" applyAlignment="1">
      <alignment horizontal="left" vertical="center" indent="1"/>
    </xf>
    <xf numFmtId="164" fontId="3" fillId="0" borderId="3" xfId="0" applyNumberFormat="1" applyFont="1" applyBorder="1" applyAlignment="1">
      <alignment vertical="center"/>
    </xf>
    <xf numFmtId="165" fontId="3" fillId="0" borderId="3" xfId="0" applyNumberFormat="1" applyFont="1" applyBorder="1" applyAlignment="1">
      <alignment horizontal="right" vertical="center"/>
    </xf>
    <xf numFmtId="164" fontId="3" fillId="0" borderId="4" xfId="0" applyNumberFormat="1" applyFont="1" applyBorder="1" applyAlignment="1">
      <alignment vertical="center"/>
    </xf>
    <xf numFmtId="0" fontId="4" fillId="0" borderId="0" xfId="0" applyNumberFormat="1" applyFont="1" applyAlignment="1">
      <alignment vertical="center"/>
    </xf>
    <xf numFmtId="0" fontId="1" fillId="2" borderId="1" xfId="0" applyNumberFormat="1" applyFont="1" applyFill="1" applyBorder="1" applyAlignment="1">
      <alignment vertical="center" wrapText="1"/>
    </xf>
    <xf numFmtId="0" fontId="1" fillId="2" borderId="1" xfId="0" applyNumberFormat="1" applyFont="1" applyFill="1" applyBorder="1" applyAlignment="1">
      <alignment horizontal="center" vertical="center" wrapText="1"/>
    </xf>
    <xf numFmtId="0" fontId="5" fillId="0" borderId="0" xfId="0" applyFont="1" applyAlignment="1">
      <alignment wrapText="1"/>
    </xf>
    <xf numFmtId="0" fontId="2" fillId="2" borderId="1" xfId="0" applyNumberFormat="1" applyFont="1" applyFill="1" applyBorder="1" applyAlignment="1">
      <alignment horizontal="center" vertical="center" wrapText="1"/>
    </xf>
    <xf numFmtId="0" fontId="5" fillId="0" borderId="1" xfId="0" applyFont="1" applyBorder="1" applyAlignment="1">
      <alignment wrapText="1"/>
    </xf>
    <xf numFmtId="10" fontId="0" fillId="0" borderId="0" xfId="0" applyNumberFormat="1"/>
    <xf numFmtId="0" fontId="1" fillId="0" borderId="1" xfId="0" applyNumberFormat="1" applyFont="1" applyBorder="1" applyAlignment="1">
      <alignment vertical="center"/>
    </xf>
    <xf numFmtId="164" fontId="1" fillId="0" borderId="1" xfId="0" applyNumberFormat="1" applyFont="1" applyBorder="1" applyAlignment="1">
      <alignment vertical="center"/>
    </xf>
    <xf numFmtId="165" fontId="1" fillId="0" borderId="1" xfId="0" applyNumberFormat="1" applyFont="1" applyBorder="1" applyAlignment="1">
      <alignment horizontal="right" vertical="center"/>
    </xf>
    <xf numFmtId="0" fontId="6" fillId="0" borderId="0" xfId="0" applyFont="1"/>
    <xf numFmtId="0" fontId="7" fillId="0" borderId="2"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tabSelected="1" topLeftCell="B10" zoomScale="145" zoomScaleNormal="145" workbookViewId="0">
      <selection activeCell="J12" sqref="J12"/>
    </sheetView>
  </sheetViews>
  <sheetFormatPr defaultRowHeight="15" x14ac:dyDescent="0.25"/>
  <cols>
    <col min="1" max="1" width="36.140625" customWidth="1"/>
    <col min="2" max="2" width="11.28515625" bestFit="1" customWidth="1"/>
    <col min="3" max="3" width="10.28515625" customWidth="1"/>
    <col min="4" max="5" width="11.28515625" bestFit="1" customWidth="1"/>
    <col min="6" max="6" width="8.28515625" bestFit="1" customWidth="1"/>
    <col min="7" max="7" width="11.28515625" bestFit="1" customWidth="1"/>
    <col min="8" max="8" width="11" customWidth="1"/>
    <col min="9" max="9" width="1.5703125" customWidth="1"/>
    <col min="10" max="10" width="42.28515625" style="10" customWidth="1"/>
  </cols>
  <sheetData>
    <row r="1" spans="1:12" ht="24.75" customHeight="1" x14ac:dyDescent="0.25">
      <c r="A1" s="7" t="s">
        <v>24</v>
      </c>
    </row>
    <row r="2" spans="1:12" ht="4.5" customHeight="1" x14ac:dyDescent="0.25">
      <c r="A2" s="1"/>
    </row>
    <row r="3" spans="1:12" ht="48" x14ac:dyDescent="0.25">
      <c r="A3" s="8" t="s">
        <v>0</v>
      </c>
      <c r="B3" s="9" t="s">
        <v>1</v>
      </c>
      <c r="C3" s="9" t="s">
        <v>2</v>
      </c>
      <c r="D3" s="9" t="s">
        <v>3</v>
      </c>
      <c r="E3" s="9" t="s">
        <v>4</v>
      </c>
      <c r="F3" s="9" t="s">
        <v>5</v>
      </c>
      <c r="G3" s="9" t="s">
        <v>23</v>
      </c>
      <c r="H3" s="9" t="s">
        <v>22</v>
      </c>
      <c r="J3" s="11" t="s">
        <v>21</v>
      </c>
    </row>
    <row r="4" spans="1:12" ht="58.5" customHeight="1" x14ac:dyDescent="0.25">
      <c r="A4" s="3" t="s">
        <v>6</v>
      </c>
      <c r="B4" s="4">
        <v>658116</v>
      </c>
      <c r="C4" s="4">
        <v>-39211</v>
      </c>
      <c r="D4" s="4">
        <v>618905</v>
      </c>
      <c r="E4" s="4">
        <v>608690</v>
      </c>
      <c r="F4" s="5">
        <f t="shared" ref="F4:F17" si="0">IF(B4&lt;&gt;D4,IF((D4)=0,"-",(SUM(E4/(D4)))),IF((B4)=0,"-",(SUM(E4/(B4)))))</f>
        <v>0.98349504366582918</v>
      </c>
      <c r="G4" s="4">
        <v>608690</v>
      </c>
      <c r="H4" s="6">
        <v>10215</v>
      </c>
      <c r="J4" s="12" t="s">
        <v>32</v>
      </c>
    </row>
    <row r="5" spans="1:12" ht="29.25" customHeight="1" x14ac:dyDescent="0.25">
      <c r="A5" s="3" t="s">
        <v>7</v>
      </c>
      <c r="B5" s="4">
        <v>119084</v>
      </c>
      <c r="C5" s="4">
        <v>-5654</v>
      </c>
      <c r="D5" s="4">
        <v>113430</v>
      </c>
      <c r="E5" s="4">
        <v>106185</v>
      </c>
      <c r="F5" s="5">
        <f t="shared" si="0"/>
        <v>0.93612800846336952</v>
      </c>
      <c r="G5" s="4">
        <v>106185</v>
      </c>
      <c r="H5" s="6">
        <v>7245</v>
      </c>
      <c r="J5" s="12" t="s">
        <v>26</v>
      </c>
    </row>
    <row r="6" spans="1:12" ht="61.5" customHeight="1" x14ac:dyDescent="0.25">
      <c r="A6" s="3" t="s">
        <v>8</v>
      </c>
      <c r="B6" s="4">
        <v>196682</v>
      </c>
      <c r="C6" s="4">
        <v>-7374</v>
      </c>
      <c r="D6" s="4">
        <v>189308</v>
      </c>
      <c r="E6" s="4">
        <v>185806</v>
      </c>
      <c r="F6" s="5">
        <f t="shared" si="0"/>
        <v>0.98150104591459419</v>
      </c>
      <c r="G6" s="4">
        <v>185806</v>
      </c>
      <c r="H6" s="6">
        <v>3502</v>
      </c>
      <c r="J6" s="12" t="s">
        <v>27</v>
      </c>
    </row>
    <row r="7" spans="1:12" ht="51" customHeight="1" x14ac:dyDescent="0.25">
      <c r="A7" s="3" t="s">
        <v>9</v>
      </c>
      <c r="B7" s="4">
        <v>157907</v>
      </c>
      <c r="C7" s="4">
        <v>-41</v>
      </c>
      <c r="D7" s="4">
        <v>157866</v>
      </c>
      <c r="E7" s="4">
        <v>152991</v>
      </c>
      <c r="F7" s="5">
        <f t="shared" si="0"/>
        <v>0.96911937972711037</v>
      </c>
      <c r="G7" s="4">
        <v>152991</v>
      </c>
      <c r="H7" s="6">
        <v>4875</v>
      </c>
      <c r="J7" s="12" t="s">
        <v>33</v>
      </c>
    </row>
    <row r="8" spans="1:12" ht="93.75" customHeight="1" x14ac:dyDescent="0.25">
      <c r="A8" s="3" t="s">
        <v>10</v>
      </c>
      <c r="B8" s="4">
        <v>17729599</v>
      </c>
      <c r="C8" s="4">
        <v>-39800</v>
      </c>
      <c r="D8" s="4">
        <v>17689799</v>
      </c>
      <c r="E8" s="4">
        <v>17475235</v>
      </c>
      <c r="F8" s="5">
        <f t="shared" si="0"/>
        <v>0.98787074969025934</v>
      </c>
      <c r="G8" s="4">
        <v>17475235</v>
      </c>
      <c r="H8" s="6">
        <v>214564</v>
      </c>
      <c r="J8" s="12" t="s">
        <v>34</v>
      </c>
    </row>
    <row r="9" spans="1:12" ht="102" customHeight="1" x14ac:dyDescent="0.25">
      <c r="A9" s="3" t="s">
        <v>11</v>
      </c>
      <c r="B9" s="4">
        <v>14707591</v>
      </c>
      <c r="C9" s="4">
        <v>43576</v>
      </c>
      <c r="D9" s="4">
        <v>14751167</v>
      </c>
      <c r="E9" s="4">
        <v>14747615</v>
      </c>
      <c r="F9" s="5">
        <f t="shared" si="0"/>
        <v>0.99975920549201291</v>
      </c>
      <c r="G9" s="4">
        <v>14747615</v>
      </c>
      <c r="H9" s="6">
        <v>3552</v>
      </c>
      <c r="J9" s="12" t="s">
        <v>28</v>
      </c>
      <c r="L9" s="13"/>
    </row>
    <row r="10" spans="1:12" ht="87" customHeight="1" x14ac:dyDescent="0.25">
      <c r="A10" s="3" t="s">
        <v>12</v>
      </c>
      <c r="B10" s="4">
        <v>890964</v>
      </c>
      <c r="C10" s="4">
        <v>-5142</v>
      </c>
      <c r="D10" s="4">
        <v>885822</v>
      </c>
      <c r="E10" s="4">
        <v>874060</v>
      </c>
      <c r="F10" s="5">
        <f t="shared" si="0"/>
        <v>0.98672193736439151</v>
      </c>
      <c r="G10" s="4">
        <v>874060</v>
      </c>
      <c r="H10" s="6">
        <v>11762</v>
      </c>
      <c r="J10" s="12" t="s">
        <v>37</v>
      </c>
    </row>
    <row r="11" spans="1:12" ht="36.75" customHeight="1" x14ac:dyDescent="0.25">
      <c r="A11" s="3" t="s">
        <v>13</v>
      </c>
      <c r="B11" s="4">
        <v>250169</v>
      </c>
      <c r="C11" s="4">
        <v>-1682</v>
      </c>
      <c r="D11" s="4">
        <v>248487</v>
      </c>
      <c r="E11" s="4">
        <v>243100</v>
      </c>
      <c r="F11" s="5">
        <f t="shared" si="0"/>
        <v>0.97832079746626588</v>
      </c>
      <c r="G11" s="4">
        <v>243100</v>
      </c>
      <c r="H11" s="6">
        <v>5387</v>
      </c>
      <c r="J11" s="12" t="s">
        <v>39</v>
      </c>
    </row>
    <row r="12" spans="1:12" ht="86.25" customHeight="1" x14ac:dyDescent="0.25">
      <c r="A12" s="3" t="s">
        <v>14</v>
      </c>
      <c r="B12" s="4">
        <v>237128</v>
      </c>
      <c r="C12" s="4">
        <v>-6335</v>
      </c>
      <c r="D12" s="4">
        <v>230793</v>
      </c>
      <c r="E12" s="4">
        <v>225381</v>
      </c>
      <c r="F12" s="5">
        <f t="shared" si="0"/>
        <v>0.97655041530722331</v>
      </c>
      <c r="G12" s="4">
        <v>225381</v>
      </c>
      <c r="H12" s="6">
        <v>5412</v>
      </c>
      <c r="J12" s="12" t="s">
        <v>29</v>
      </c>
    </row>
    <row r="13" spans="1:12" ht="121.5" customHeight="1" x14ac:dyDescent="0.25">
      <c r="A13" s="3" t="s">
        <v>15</v>
      </c>
      <c r="B13" s="4">
        <v>935847</v>
      </c>
      <c r="C13" s="4">
        <v>33890</v>
      </c>
      <c r="D13" s="4">
        <v>969737</v>
      </c>
      <c r="E13" s="4">
        <v>978855</v>
      </c>
      <c r="F13" s="5">
        <f t="shared" si="0"/>
        <v>1.0094025493510097</v>
      </c>
      <c r="G13" s="4">
        <v>978855</v>
      </c>
      <c r="H13" s="6">
        <v>-9118</v>
      </c>
      <c r="J13" s="12" t="s">
        <v>35</v>
      </c>
    </row>
    <row r="14" spans="1:12" ht="51.75" customHeight="1" x14ac:dyDescent="0.25">
      <c r="A14" s="3" t="s">
        <v>16</v>
      </c>
      <c r="B14" s="4">
        <v>434976</v>
      </c>
      <c r="C14" s="4">
        <v>-24021</v>
      </c>
      <c r="D14" s="4">
        <v>410955</v>
      </c>
      <c r="E14" s="4">
        <v>404562</v>
      </c>
      <c r="F14" s="5">
        <f t="shared" si="0"/>
        <v>0.98444355221374602</v>
      </c>
      <c r="G14" s="4">
        <v>404562</v>
      </c>
      <c r="H14" s="6">
        <v>6393</v>
      </c>
      <c r="J14" s="12" t="s">
        <v>30</v>
      </c>
    </row>
    <row r="15" spans="1:12" ht="31.5" customHeight="1" x14ac:dyDescent="0.25">
      <c r="A15" s="3" t="s">
        <v>17</v>
      </c>
      <c r="B15" s="4">
        <v>153156</v>
      </c>
      <c r="C15" s="4">
        <v>-12627</v>
      </c>
      <c r="D15" s="4">
        <v>140529</v>
      </c>
      <c r="E15" s="4">
        <v>131952</v>
      </c>
      <c r="F15" s="5">
        <f t="shared" si="0"/>
        <v>0.93896633435091692</v>
      </c>
      <c r="G15" s="4">
        <v>131952</v>
      </c>
      <c r="H15" s="6">
        <v>8577</v>
      </c>
      <c r="J15" s="12" t="s">
        <v>38</v>
      </c>
    </row>
    <row r="16" spans="1:12" ht="36.75" customHeight="1" x14ac:dyDescent="0.25">
      <c r="A16" s="3" t="s">
        <v>18</v>
      </c>
      <c r="B16" s="4">
        <v>226013</v>
      </c>
      <c r="C16" s="4">
        <v>-6959</v>
      </c>
      <c r="D16" s="4">
        <v>219054</v>
      </c>
      <c r="E16" s="4">
        <v>210753</v>
      </c>
      <c r="F16" s="5">
        <f t="shared" si="0"/>
        <v>0.96210523432578265</v>
      </c>
      <c r="G16" s="4">
        <v>210753</v>
      </c>
      <c r="H16" s="6">
        <v>8301</v>
      </c>
      <c r="J16" s="12" t="s">
        <v>36</v>
      </c>
    </row>
    <row r="17" spans="1:10" ht="51" customHeight="1" x14ac:dyDescent="0.25">
      <c r="A17" s="3" t="s">
        <v>19</v>
      </c>
      <c r="B17" s="4">
        <v>190573</v>
      </c>
      <c r="C17" s="4">
        <v>-12363</v>
      </c>
      <c r="D17" s="4">
        <v>178210</v>
      </c>
      <c r="E17" s="4">
        <v>172997</v>
      </c>
      <c r="F17" s="5">
        <f t="shared" si="0"/>
        <v>0.97074799393973399</v>
      </c>
      <c r="G17" s="4">
        <v>172997</v>
      </c>
      <c r="H17" s="6">
        <v>5213</v>
      </c>
      <c r="J17" s="12" t="s">
        <v>31</v>
      </c>
    </row>
    <row r="18" spans="1:10" ht="23.25" customHeight="1" x14ac:dyDescent="0.25">
      <c r="A18" s="14" t="s">
        <v>25</v>
      </c>
      <c r="B18" s="15">
        <f>SUM(B4:B17)</f>
        <v>36887805</v>
      </c>
      <c r="C18" s="15">
        <f>SUM(C4:C17)</f>
        <v>-83743</v>
      </c>
      <c r="D18" s="15">
        <f>SUM(D4:D17)</f>
        <v>36804062</v>
      </c>
      <c r="E18" s="15">
        <f>SUM(E4:E17)</f>
        <v>36518182</v>
      </c>
      <c r="F18" s="16">
        <f>IF(B18&lt;&gt;D18,IF((D18)=0,"-",(SUM(E18/(D18)))),IF((B18)=0,"-",(SUM(E18/(B18)))))</f>
        <v>0.99223237913249906</v>
      </c>
      <c r="G18" s="15">
        <f>SUM(G4:G17)</f>
        <v>36518182</v>
      </c>
      <c r="H18" s="15">
        <f>SUM(H4:H17)</f>
        <v>285880</v>
      </c>
      <c r="I18" s="17"/>
      <c r="J18" s="18"/>
    </row>
    <row r="19" spans="1:10" x14ac:dyDescent="0.25">
      <c r="A19" s="2"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Shaheed Arnold</dc:creator>
  <cp:lastModifiedBy>Varina Coetzee</cp:lastModifiedBy>
  <dcterms:created xsi:type="dcterms:W3CDTF">2020-07-24T13:09:23Z</dcterms:created>
  <dcterms:modified xsi:type="dcterms:W3CDTF">2020-07-29T01:50:15Z</dcterms:modified>
</cp:coreProperties>
</file>