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5360" windowHeight="7020"/>
  </bookViews>
  <sheets>
    <sheet name="A" sheetId="1" r:id="rId1"/>
    <sheet name="B" sheetId="3" r:id="rId2"/>
    <sheet name="C" sheetId="2" r:id="rId3"/>
  </sheets>
  <definedNames>
    <definedName name="_xlnm._FilterDatabase" localSheetId="0" hidden="1">A!$A$3:$L$217</definedName>
    <definedName name="_xlnm.Print_Titles" localSheetId="0">A!$1:$3</definedName>
    <definedName name="_xlnm.Print_Titles" localSheetId="1">B!$1:$5</definedName>
  </definedNames>
  <calcPr calcId="152511"/>
</workbook>
</file>

<file path=xl/calcChain.xml><?xml version="1.0" encoding="utf-8"?>
<calcChain xmlns="http://schemas.openxmlformats.org/spreadsheetml/2006/main">
  <c r="C74" i="3"/>
  <c r="C68"/>
  <c r="C65"/>
  <c r="C62"/>
  <c r="C58"/>
  <c r="C55"/>
  <c r="C52"/>
  <c r="C22"/>
  <c r="C49" s="1"/>
  <c r="C11"/>
  <c r="C8"/>
  <c r="C76" l="1"/>
  <c r="F208" i="1" l="1"/>
  <c r="E8" l="1"/>
  <c r="F8"/>
  <c r="F217" l="1"/>
  <c r="E217"/>
  <c r="D216"/>
  <c r="D215"/>
  <c r="D214"/>
  <c r="D213"/>
  <c r="D208"/>
  <c r="D212"/>
  <c r="D211"/>
  <c r="D210"/>
  <c r="D209"/>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8"/>
  <c r="D9"/>
  <c r="D7"/>
  <c r="D6"/>
  <c r="D5"/>
  <c r="A5"/>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D4"/>
  <c r="D217" l="1"/>
</calcChain>
</file>

<file path=xl/sharedStrings.xml><?xml version="1.0" encoding="utf-8"?>
<sst xmlns="http://schemas.openxmlformats.org/spreadsheetml/2006/main" count="1751" uniqueCount="407">
  <si>
    <t>No</t>
  </si>
  <si>
    <t xml:space="preserve">Date </t>
  </si>
  <si>
    <t>Company involved</t>
  </si>
  <si>
    <t>Amount</t>
  </si>
  <si>
    <t>Prior years</t>
  </si>
  <si>
    <t>Current year</t>
  </si>
  <si>
    <t>Officials involved</t>
  </si>
  <si>
    <t>Action taken against officials</t>
  </si>
  <si>
    <t>List of cases investigated</t>
  </si>
  <si>
    <t>Concluded/Not concluded</t>
  </si>
  <si>
    <t>Description</t>
  </si>
  <si>
    <t>CTE Investments
Commuter Transport and Locomotives Engineering
Goldex Engineering and Maintenance
Naledi Rail Engineering
Rolling Stock Repair Services
Transnet Rail Engineering
Union Carriage and Wagon
Wictra Holdings</t>
  </si>
  <si>
    <t>Under Investigation</t>
  </si>
  <si>
    <t>Yes</t>
  </si>
  <si>
    <t>Not concluded</t>
  </si>
  <si>
    <t xml:space="preserve">During the audit of procurement and contract management at PRASA we noted that the General Overhaul and Upgrade services were sourced from suppliers and PRASA incurred expenditure throughout the regions with regard to these services, however no evidence could be provided that competitive tendering processes were followed and Supply Chain Management prescripts were complied with for the initial appointment of contractors and during the extension of contracts from 1 April 2014 to 31 March 2019.  </t>
  </si>
  <si>
    <t>March 2017</t>
  </si>
  <si>
    <t>Prior to 2010</t>
  </si>
  <si>
    <t>Siyangena Technologies</t>
  </si>
  <si>
    <t>Under Investigation and legal proceedings initiated</t>
  </si>
  <si>
    <t>The AGSA was unable to determine whether the procurement process followed was fair, equitable, transparent, competitive and cost-effective; and compliant with the prevailing SCM prescripts due to non-submission of the required information.</t>
  </si>
  <si>
    <t>June 2017</t>
  </si>
  <si>
    <t>Siemens</t>
  </si>
  <si>
    <t>Awaiting Report from National Treasury</t>
  </si>
  <si>
    <t>Contractors were requested to perform work without following tender process as these contractors were already performing work for PRASA. Not in line with SCM policy.</t>
  </si>
  <si>
    <t>Ugwebu Trading and Projects (Pty) Ltd, 
Marthinusen &amp; Coutts, 
YNF Engineering  Armcoil Afrika, 
Acton Repair,
Cape Armature Winders,
MW Beyers Armature Winding (Pty) Ltd, 
Compressor Engine Engineering,
Reid &amp; Mitchell,
Swoosh  Rail Service t/a Inmotion Rail Engineering,
N and C Maintenance,
Tunnel Engineering, 
Ecoan Engineering,
Wave Armature Winding,
LH Marthinusen,
Ndlama Armature Winders,
Global Armature Winders,
Armature Technology t/a Armtec Rewinds</t>
  </si>
  <si>
    <t>Siyaya Energy</t>
  </si>
  <si>
    <t>SA Fence and Gate</t>
  </si>
  <si>
    <t>Swifambo Rail Leasing</t>
  </si>
  <si>
    <t>Supplier not disqualified and  was subsequently appointed despite not submitting pertinent bid documentation. Contract invalid from inception.</t>
  </si>
  <si>
    <t>Sasol Oil (Pty) Ltd</t>
  </si>
  <si>
    <t>ON-BOARD SERVICES (A/C 48000):
SOLGAS (PTY) LTD, 
WESTSIDE BUTCHERY CC &amp; SUPPLIERS, Jasmine Holdings (PTY) LTD, 
RG Consumables, 
Naka African Traders CC, 
Parento Logistics, 
Mphaphi Holding (PTY) LTD, 
Work It Two Four Seven Trading, 
Abambotho Trading &amp; Enterprise, 
E HajjTriffic Investments (PTY) LTD, 
Give me four Trading &amp; Projects 104, 
Mega3D Trading (PTY) LTD, 
Tintswalo Distribution CC, 
Mabaso Creations CC, 
Black Sheep Concepts PTY LTD, 
Rebantshi Trading Enterprise 53, 
CR Maesela Trading Enterprise, 
Laxando Trading Enterprise, 
Sister 2 Sister Tsoeu Distribution, 
Penini Holdings, 
Creative Revolution Projects, 
Zapzap Trading Enterprise, 
Ole-lee Holding (PTY) LTD, 
K S H A Trading and Projects CC, 
Manthasa Logistics &amp; Industrail Sup, 
Khumoditebogo Trading Enterprise, 
Boiky Trading Enterprise,
Mongmabu Trading (PTY) LTD, 
Sintsoas Concepts, 
Tarsim (PTY) LTD, 
Moepisa Holdings (PTY) LTD, 
Eezee Stocks, 
Divlady Projects (PTY) LTD, 
Sahope Trading Enterprise, 
Reakantse Trading</t>
  </si>
  <si>
    <t>Pending investigation</t>
  </si>
  <si>
    <t xml:space="preserve">Competitive bidding method not followed for the appointment of suppliers, for on-board services on Main Line Passenger Services, contravening the SCM Policy. The reasons for not issuing the tenders were mainly PRASA’s participation through its BBBEE initiative policy to support the Government mandate of empowerment. Split quotations processes were followed in stead of going through tender process, as amounts in total far exceeded R350 000.
</t>
  </si>
  <si>
    <t>Actom
Ramutsa
Superway
Tractionel
Railfocus
Bila</t>
  </si>
  <si>
    <t>Competitive bidding method not followed for the appointment of the supplier, contravening the SCM Policy. Contractor initially appointed through proper procurement process defaulted on their performance and their contract was terminated by PRASA. Contractors were appointed directly by PRASA to complete the outstanding work, without following proper processes.</t>
  </si>
  <si>
    <t>Y-Rail</t>
  </si>
  <si>
    <t>Construction contracts were awarded to a contractor whose CIDB grading is not suitable for the value of the contract.</t>
  </si>
  <si>
    <t>Official dismissed</t>
  </si>
  <si>
    <t xml:space="preserve">Overspending on a contract prior to obtaining approval from delegated processes. </t>
  </si>
  <si>
    <t>ReSurgent Risk Managers</t>
  </si>
  <si>
    <t>Feasibility study and testing  of the market was not conducted prior to the consideration of supplier's unsolicited proposal.</t>
  </si>
  <si>
    <t xml:space="preserve">Royal Security Services </t>
  </si>
  <si>
    <t>Payment made to supplier without a contract.</t>
  </si>
  <si>
    <t>Marble Arch and Mbita Consulting Service</t>
  </si>
  <si>
    <t>Overspending on a contract prior to obtaining proper approval.</t>
  </si>
  <si>
    <t>Siyaya Db Consultants</t>
  </si>
  <si>
    <t>Variation on contract not in line with SCM policy.</t>
  </si>
  <si>
    <t>Focus Project Management</t>
  </si>
  <si>
    <t xml:space="preserve">The contract term entered is 5 years more than stipulated by the PRASA Supply Chain Policy </t>
  </si>
  <si>
    <t>Black Star Communications</t>
  </si>
  <si>
    <t>Unfair advantage granted to the winning bidder. Non-compliance with the PFMA on the fairness of the procurement process and SCM Policy. Payments made to Black Star for the delivery of the equipment without the existence of the signed contract.</t>
  </si>
  <si>
    <t>Siyaya DB Stage 2</t>
  </si>
  <si>
    <t>Procurement not in line with PRASA SCM Policy and PPPFA</t>
  </si>
  <si>
    <t>Chakela</t>
  </si>
  <si>
    <t>J Mathe</t>
  </si>
  <si>
    <t>A written warning was issued to the employee concerned.</t>
  </si>
  <si>
    <t>Approval for confinement not in compliance with the PRASA SCM policy and PPPFA</t>
  </si>
  <si>
    <t>Completed</t>
  </si>
  <si>
    <t>KG Media</t>
  </si>
  <si>
    <t>Previous GCEO: L Montana</t>
  </si>
  <si>
    <t>PRASA withdrew from the contract with KG Media.</t>
  </si>
  <si>
    <t>Phumi Trading CC</t>
  </si>
  <si>
    <t>To start</t>
  </si>
  <si>
    <t xml:space="preserve">Procurement not in line with PRASA SCM Policy and PPPFA, functionality points not correctly calculated and suppliers qualified while they should have been disqualified </t>
  </si>
  <si>
    <t>Motswako Office Solutions</t>
  </si>
  <si>
    <t>GVK-SIYAZAMA Building Contractor</t>
  </si>
  <si>
    <t>Criteria used in the evaluation are different from those stated in the RFP</t>
  </si>
  <si>
    <t>University of Stellenbosch</t>
  </si>
  <si>
    <t>DPV</t>
  </si>
  <si>
    <t>Webber Wentzel Attorneys</t>
  </si>
  <si>
    <t>Vimtsire Security Services</t>
  </si>
  <si>
    <t>Actom</t>
  </si>
  <si>
    <t>Mani Consulting</t>
  </si>
  <si>
    <t>Take Note</t>
  </si>
  <si>
    <t>Abakali (Pty) Ltd</t>
  </si>
  <si>
    <t>Andriapha-Mbita Thakathi (AMT)</t>
  </si>
  <si>
    <t>ARUP</t>
  </si>
  <si>
    <t>Brand Leadership</t>
  </si>
  <si>
    <t>EBCONT</t>
  </si>
  <si>
    <t>PMSA</t>
  </si>
  <si>
    <t>Mendi Rail Engineering</t>
  </si>
  <si>
    <t>Sobela Engineering</t>
  </si>
  <si>
    <t>Enlightened Security</t>
  </si>
  <si>
    <t>Ndwandwe Consultancy</t>
  </si>
  <si>
    <t xml:space="preserve">Futuris Guarding </t>
  </si>
  <si>
    <t>Destiny</t>
  </si>
  <si>
    <t>Dual Point</t>
  </si>
  <si>
    <t>Lekga Investment Holdings</t>
  </si>
  <si>
    <t>YNF</t>
  </si>
  <si>
    <t>Parc Trading and Projects (Pty) Ltd</t>
  </si>
  <si>
    <t>Cornastone Enterprise</t>
  </si>
  <si>
    <t>Reakgona Commercial and Industry Hygiene</t>
  </si>
  <si>
    <t>ESP Afrika</t>
  </si>
  <si>
    <t>G4S Security</t>
  </si>
  <si>
    <t>Afrisam</t>
  </si>
  <si>
    <t>Avjumile Kubeka-Meladi  JV / Tewo Building and Civil Contractors CC</t>
  </si>
  <si>
    <t>Afrika Related</t>
  </si>
  <si>
    <t>Phumi Trading</t>
  </si>
  <si>
    <t>Africa Capacity Electroweb</t>
  </si>
  <si>
    <t>Comwezi Security</t>
  </si>
  <si>
    <t>Dzuti Trading and Projects</t>
  </si>
  <si>
    <t>Vaestalpine VAE</t>
  </si>
  <si>
    <t>Global Railway Africa</t>
  </si>
  <si>
    <t>KE Daniels</t>
  </si>
  <si>
    <t>Concluded</t>
  </si>
  <si>
    <t>Nkambule and Associates</t>
  </si>
  <si>
    <t>Sechaba Protection Service</t>
  </si>
  <si>
    <t>Spot On</t>
  </si>
  <si>
    <t>Arup</t>
  </si>
  <si>
    <t>Monies to be paid back</t>
  </si>
  <si>
    <t>Sidas Security</t>
  </si>
  <si>
    <t>Chuma Security Services</t>
  </si>
  <si>
    <t>Ren Form cc</t>
  </si>
  <si>
    <t>RESA OHT Electrical</t>
  </si>
  <si>
    <t>Pending Investigation</t>
  </si>
  <si>
    <t>FIP Brakes SA</t>
  </si>
  <si>
    <t>Lamer Lodge</t>
  </si>
  <si>
    <t>Abuti 1186</t>
  </si>
  <si>
    <t>Pamodzi Unique Engineering</t>
  </si>
  <si>
    <t xml:space="preserve">G4S Security </t>
  </si>
  <si>
    <t xml:space="preserve">Mbita Consulting Services </t>
  </si>
  <si>
    <t>Supreme Security Services</t>
  </si>
  <si>
    <t xml:space="preserve">Domba Lodge </t>
  </si>
  <si>
    <t xml:space="preserve">Bambolunye Contract Services
Aluwani Engineering Services
DGIT Architects
Talani Quantity Surveyors
</t>
  </si>
  <si>
    <t>Contract Value added &gt; 20%</t>
  </si>
  <si>
    <t xml:space="preserve">AFS Gilbarco </t>
  </si>
  <si>
    <t>Senzakahle Business Services</t>
  </si>
  <si>
    <t>AR Chimanda Consulting</t>
  </si>
  <si>
    <t>Imvusa Trading</t>
  </si>
  <si>
    <t>Iliso Protection Services</t>
  </si>
  <si>
    <t>Bus ZBH352GP accident repair - Jag Mag</t>
  </si>
  <si>
    <t>Bus ZFD317GP accident repair - Jag Mag</t>
  </si>
  <si>
    <t>SIMS (PTY) LTD</t>
  </si>
  <si>
    <t>Bus YXN288GP accident repair - Jag Mag</t>
  </si>
  <si>
    <t>Bus YYJ217GP accident repair - Jag Mag</t>
  </si>
  <si>
    <t>Uptown Trading</t>
  </si>
  <si>
    <t>Shozi Engineering</t>
  </si>
  <si>
    <t>Bus ZDN148GP accident repair - Jag Mag</t>
  </si>
  <si>
    <t>Ngolovan CC</t>
  </si>
  <si>
    <t>Procurement not in line with PRASA SCM Policy and PPPFA, completeness of irregular expenditure list.</t>
  </si>
  <si>
    <t xml:space="preserve">Spencer Stuart </t>
  </si>
  <si>
    <t>Amsaco</t>
  </si>
  <si>
    <t>Ampcor Khanyisa</t>
  </si>
  <si>
    <t>Deloitte Consulting</t>
  </si>
  <si>
    <t>P H Marketing (Pty) Ltd</t>
  </si>
  <si>
    <t>Parksafe Protective &amp; Safetyware cc</t>
  </si>
  <si>
    <t>World Focus 1322</t>
  </si>
  <si>
    <t>Voice Logger SA (Pty) Ltd</t>
  </si>
  <si>
    <t>Bus ZGX680GP accident repair - Jag Mag</t>
  </si>
  <si>
    <t>TBHO PTY (LTD)</t>
  </si>
  <si>
    <t>Dunlop Rubber Moulding</t>
  </si>
  <si>
    <t>Phendula Synergy</t>
  </si>
  <si>
    <t>21st CenturyPay Solutions Group</t>
  </si>
  <si>
    <t>Bus ZGX179GP accident repair - Jag Mag</t>
  </si>
  <si>
    <t>Afrox</t>
  </si>
  <si>
    <t>X-Link</t>
  </si>
  <si>
    <t>Little Lotus Trading</t>
  </si>
  <si>
    <t xml:space="preserve">Muz Creations </t>
  </si>
  <si>
    <t>Bele Dental Solutions
Saxton Trading</t>
  </si>
  <si>
    <t>Bus ZFG787GP accident repair - Jag Mag</t>
  </si>
  <si>
    <t>Bus ZGX614GP accident repair - Jag Mag</t>
  </si>
  <si>
    <t>Bus ZBM532GP accident repair - Jag Mag</t>
  </si>
  <si>
    <t>Bus YYJ288GP accident repair - Jag Mag</t>
  </si>
  <si>
    <t>Hotel Oasis</t>
  </si>
  <si>
    <t>Consortium Cables Cape cc</t>
  </si>
  <si>
    <t>Bus ZGX270GP accident repair - Jag Mag</t>
  </si>
  <si>
    <t>Bus ZFH575GP accident repair - Jag Mag</t>
  </si>
  <si>
    <t>Bus ZGF330GP accident repair - Jag Mag</t>
  </si>
  <si>
    <t>Greg</t>
  </si>
  <si>
    <t>P &amp; I Armature</t>
  </si>
  <si>
    <t>Imfuyo</t>
  </si>
  <si>
    <t xml:space="preserve">E.K.M. Transport CC </t>
  </si>
  <si>
    <t>Bus ZGX739GP accident repair - Jag Mag</t>
  </si>
  <si>
    <t>Capensis Investments 292 CC</t>
  </si>
  <si>
    <t>Bus ZBM434GP accident repair - Jag Mag</t>
  </si>
  <si>
    <t>Chwai Trading &amp; Projects</t>
  </si>
  <si>
    <t>COMO ELECTRICAL &amp; COMMODITIES CC</t>
  </si>
  <si>
    <t>Carbon Brush Tech</t>
  </si>
  <si>
    <t xml:space="preserve">Silo One Products cc </t>
  </si>
  <si>
    <t>Siyahamba Engineering</t>
  </si>
  <si>
    <t>General Engineering</t>
  </si>
  <si>
    <t>Shozi Engineering &amp; Technical Services</t>
  </si>
  <si>
    <t>Batalala Construction</t>
  </si>
  <si>
    <t xml:space="preserve">Mudau Tshifhiwa </t>
  </si>
  <si>
    <t>Keptra Trading</t>
  </si>
  <si>
    <t>Morganite Ujantshi</t>
  </si>
  <si>
    <t>Executelab</t>
  </si>
  <si>
    <t>Source Industrial Supplies</t>
  </si>
  <si>
    <t>Sail</t>
  </si>
  <si>
    <t xml:space="preserve">Dalinjebo </t>
  </si>
  <si>
    <t>M Ndlovo</t>
  </si>
  <si>
    <t xml:space="preserve">The employee has been issued with written warning. </t>
  </si>
  <si>
    <t>Servest</t>
  </si>
  <si>
    <t>Carbon Brush Technology</t>
  </si>
  <si>
    <t>Q&amp; A Building Projects</t>
  </si>
  <si>
    <t>JDM</t>
  </si>
  <si>
    <t>JDM Drilling pty ltd</t>
  </si>
  <si>
    <t>Renform</t>
  </si>
  <si>
    <t>WIDNEY TRANSPORT COMPONENTS</t>
  </si>
  <si>
    <t>Crossroads Distribution</t>
  </si>
  <si>
    <t>QES</t>
  </si>
  <si>
    <t>Black Pride Trading CC</t>
  </si>
  <si>
    <t>Knorr-bremese</t>
  </si>
  <si>
    <t>Employees</t>
  </si>
  <si>
    <t>Omni Africa</t>
  </si>
  <si>
    <t xml:space="preserve">Ren Form CC </t>
  </si>
  <si>
    <t>Cillion Trading 53 CC T/A The Chef</t>
  </si>
  <si>
    <t>S Lubelwana</t>
  </si>
  <si>
    <t>A written warning was given to the employee concerned.</t>
  </si>
  <si>
    <t>Rail &amp; Transport Technologies and Supplies</t>
  </si>
  <si>
    <t>Gemini Trading</t>
  </si>
  <si>
    <t>Electroweb</t>
  </si>
  <si>
    <t xml:space="preserve">EL &amp; P </t>
  </si>
  <si>
    <t>Enlightened Security Force (Pty) Ltd</t>
  </si>
  <si>
    <t>Nambiti Technologies</t>
  </si>
  <si>
    <t>Blastrite</t>
  </si>
  <si>
    <t>Wabtec</t>
  </si>
  <si>
    <t>Gemini Moon Trading</t>
  </si>
  <si>
    <t>JMJ Sales</t>
  </si>
  <si>
    <t>Jurie Beukes (HR)</t>
  </si>
  <si>
    <t>Rheinmetall</t>
  </si>
  <si>
    <t>Daniel Viranna (HR)</t>
  </si>
  <si>
    <t>Bohes Trust</t>
  </si>
  <si>
    <t>Mathenjwa N (HR)</t>
  </si>
  <si>
    <t>Max Arcus &amp; Son (Pty) Ltd</t>
  </si>
  <si>
    <t>Salimisa Holding (Pty) Ltd</t>
  </si>
  <si>
    <t>Knorr-Bremese</t>
  </si>
  <si>
    <t>Magnum</t>
  </si>
  <si>
    <t>Magnum Fire</t>
  </si>
  <si>
    <t>Geospatial</t>
  </si>
  <si>
    <t>Thobile Mweli (HR)</t>
  </si>
  <si>
    <t>Mabel Thusi (HR)</t>
  </si>
  <si>
    <t>Simo Makanya (HR)</t>
  </si>
  <si>
    <t>Dover</t>
  </si>
  <si>
    <t>Brainwave Projects</t>
  </si>
  <si>
    <t xml:space="preserve">OCSA </t>
  </si>
  <si>
    <t>Xl Nexus Travel</t>
  </si>
  <si>
    <t>Cillion Trading</t>
  </si>
  <si>
    <t>EL electrical</t>
  </si>
  <si>
    <t>Hume Park</t>
  </si>
  <si>
    <t>Apple Annie's Events cc</t>
  </si>
  <si>
    <t>Bibo Catering &amp; Cleaning</t>
  </si>
  <si>
    <t>WS Gear and Engineering CC</t>
  </si>
  <si>
    <t xml:space="preserve">Nexus Travel </t>
  </si>
  <si>
    <t>Alexander Forbes</t>
  </si>
  <si>
    <t>Advertisement could not be provided. Contract was originally signed for R362000, but later renegotiated to R350000. Second highest scorer was used due to capacity.</t>
  </si>
  <si>
    <t>S. Ngobeni (Executive Facilities)</t>
  </si>
  <si>
    <t>Dismissed</t>
  </si>
  <si>
    <t>Non application of the preferential point system as required by the PPPFA when sourcing from the approved database of suppliers.</t>
  </si>
  <si>
    <t>Competitive bidding method not followed for the appointment of the supplier, contravening the SCM Policy. Contractor initially appointed through proper procurement process defaulted on their performance and their contract was terminated by PRASA. Contract</t>
  </si>
  <si>
    <t>Feasibility study and testing  of the market was not conducted prior to the consideration of supplier projects unsolicited proposal.</t>
  </si>
  <si>
    <t>Procurement not in line with PRASA SCM Policy and PPPFA.</t>
  </si>
  <si>
    <t>Overspending on a contract prior to obtaining approval from delegated official.</t>
  </si>
  <si>
    <t>Approval for confinement not in compliance with the PRASA SCM policy and PPPFA.</t>
  </si>
  <si>
    <t xml:space="preserve">Competitive bidding method not followed for the appointment of the supplier, contravening the SCM Policy. Contractor initially appointed through proper procurement process defaulted on their performance and their contract was terminated by PRASA. </t>
  </si>
  <si>
    <t>Emergency not ratified as per the requirements of the SCM Policy.</t>
  </si>
  <si>
    <t>The bid documents of winning bidder were accepted after the time for submission of bids had elapsed.</t>
  </si>
  <si>
    <t>Competitive bidding method not followed for the appointment of the supplier, contravening the SCM Policy.</t>
  </si>
  <si>
    <t>Non-compliance with regard to bid specification committee.</t>
  </si>
  <si>
    <t>Contract not signed by a duly delegated official.</t>
  </si>
  <si>
    <t>Tender awarded to a supplier that was not recommended or approved.</t>
  </si>
  <si>
    <t>Appointment of a service provider through a deviation from tendering process. Contract expired in December 2014, however the suppliers was used after December 2014 and before the submission of the memorandum to the Acting GCEO for approval.</t>
  </si>
  <si>
    <t>Accruals negative balances on supplier.</t>
  </si>
  <si>
    <t>The appointment of the service provider without following the proper procurement process.</t>
  </si>
  <si>
    <t>Board members</t>
  </si>
  <si>
    <t>Purchase of goods and services through splitting of quotes instead of a tendering process.</t>
  </si>
  <si>
    <t>Non-compliance with the SCM Policy in terms of the Bid Specifications Committee (BSC) and Bid Evaluation Committee (BEC).</t>
  </si>
  <si>
    <t>Allocation of preference points not in accordance with the RFP and not consistent .</t>
  </si>
  <si>
    <t>Contract not in place.</t>
  </si>
  <si>
    <t>Contract extensions more than allowed by PRASA SCM Policy and in some cases extended more than once without competitive bidding process.</t>
  </si>
  <si>
    <t>Tender Process not followed.</t>
  </si>
  <si>
    <t>Once Off - Single Supplier.</t>
  </si>
  <si>
    <t>Three quotations not obtained for the procurement as prescribed by the SCM Policy.</t>
  </si>
  <si>
    <t>SCM deviations not approved by the delegated official.</t>
  </si>
  <si>
    <t>Undisclosed conflict of interest by member of the Bid Evaluation Committee.</t>
  </si>
  <si>
    <t>Contract not in place .</t>
  </si>
  <si>
    <t>Deviation not approved by delegated official.</t>
  </si>
  <si>
    <t>Employment contract extended without the proper approval.</t>
  </si>
  <si>
    <t>Non-compliance with the relevant SCM regulations.</t>
  </si>
  <si>
    <t>Non compliance with the Treasury Regulation on cost containment.</t>
  </si>
  <si>
    <t>non-compliance with the relevant SCM regulations.</t>
  </si>
  <si>
    <t>The suspension policy was not followed and suspension paid to employee in excess of 30 days.</t>
  </si>
  <si>
    <t>Employee appointed without following HR processes.</t>
  </si>
  <si>
    <t>NA</t>
  </si>
  <si>
    <t>Procurement not in line with PRASA SCM Policy and PPPFA. CCMA case and employee was dismissed.</t>
  </si>
  <si>
    <t>Concluded on Bambolunye, rest not concluded</t>
  </si>
  <si>
    <t>To start on balance of contracts</t>
  </si>
  <si>
    <t>Home base diesel fuel supplied on expired holding entity contract that was administratively not extended by Prasa despite the contract extension being appropriately approved.</t>
  </si>
  <si>
    <t xml:space="preserve">Competitive bidding method not followed for the appointment of suppliers.  Confinement was used within approved database without following proper procurement processes. 
</t>
  </si>
  <si>
    <t>Annexure A: Irregular expenditure register 2015/16</t>
  </si>
  <si>
    <r>
      <rPr>
        <b/>
        <sz val="11"/>
        <color theme="1"/>
        <rFont val="Calibri"/>
        <family val="2"/>
      </rPr>
      <t>ADHOCS:</t>
    </r>
    <r>
      <rPr>
        <sz val="11"/>
        <color theme="1"/>
        <rFont val="Calibri"/>
        <family val="2"/>
      </rPr>
      <t xml:space="preserve"> 
Isiphikeleli Senyoni, 
Bakara Engineering, 
Mizana Engineering, 
Hamisa engineering, 
Raisibe rail engineering, 
Azon rail, 
Zwinada rail engineering, 
Women in motion invest, 
Tantovox (PTY) LTD, 
Tecuvert, 
Genlex agencies, 
Stimela Infrastructure mng, 
Mbokodo rail, 
Star choice trading, 
Langa Lebalele, 
Y-Rail, 
Chanlou trading, 
David sekgobela, 
Magnalor, 
MIG trading enterprise, 
Machine tool promotion, 
Nandisa Milisa consulting, 
Molamu Mosotho trading, 
Mabule rail and Infra, 
Maredi Telecom and Broadca, 
Maziya General serv, 
Active power, 
Lungisa Switchgear, 
Karabo -Nhlamolo, 
Aqua transport, 
Isongo investment, 
scope Engineering, 
Marutleng safety; 
Conogon trading, 
Bhayi Khetya trading, 
Setibo investment, 
Modetech serv, 
Mizana trading, 
Kamo rail</t>
    </r>
  </si>
  <si>
    <t>Zethembe Maintenance and General Services CC
Thuba Construction CC
Lakeshore Trading 102 CC
Structocon CC
Lungi Construction
Zamadunge Business Enterprise
Kurima Joint Venture Projects
Mhlaba Properties (PTY) Ltd
Lungi Construction
Mhlaba Construction</t>
  </si>
  <si>
    <t xml:space="preserve">Executive Manager -  P Lebaka </t>
  </si>
  <si>
    <t>Pending investigation, on Bamboluye S Ngubeni (Executive) was involved</t>
  </si>
  <si>
    <t xml:space="preserve">Ikhayelihle &amp; Umhlanga Resources </t>
  </si>
  <si>
    <t>Annexure B: Fruitless and wasteful expenditure register 2015/16</t>
  </si>
  <si>
    <t>PASSENGER RAIL AGENCY OF SOUTH AFRICA</t>
  </si>
  <si>
    <t>Transaction details</t>
  </si>
  <si>
    <t>Comments</t>
  </si>
  <si>
    <t xml:space="preserve">Locomotives </t>
  </si>
  <si>
    <t>2015/16</t>
  </si>
  <si>
    <t>GCEO: L Montana; CPO: J Phungula, Engineer: D Mthimkhulu and other still to be identified through investigation process.</t>
  </si>
  <si>
    <t>Action will be taken upon conclusion of the matter throigh court.</t>
  </si>
  <si>
    <t xml:space="preserve">Payment for locomotives which have been delivered but cannot be used, as PRASA has initiated a litigation process for the contract to be set aside. As per AG findings "PRASA could have avoided the payments associated with the purchase of locomotives if they had procured the locomotives in a manner that was not irregular. PRASA could have ensured that the specifications used for the locomotives were suitable for the South African network. PRASA could have involved the RSR during the procurement process to ensure that the locomotives would have been suitable for use in South Africa. 
• PRASA could have appointed a suitably qualified engineer to participate in the procurement and acceptance process of the locomotives.
• PRASA impaired all 13 locomotives received to a value of R0 indicating that PRASA intends on receiving no future value from these locomotives."
</t>
  </si>
  <si>
    <t>Uninstalled hardware</t>
  </si>
  <si>
    <t>Blackstar Communications</t>
  </si>
  <si>
    <t>Uninstalled hardware for ticketing system. The equipment is not being used for its intended purpose relating to long distance services but is kept in the store room of Umjantshi.  Due to the period of time that has lapsed, there is a risk that the equipment may be technologically obsolete. Management is implementing some changes to the revenue systems in order to use all devices. Progress will be followed up in 2016/17 audit.</t>
  </si>
  <si>
    <t>Interest and penalties on late payments of creditors accounts</t>
  </si>
  <si>
    <t>Shabangu Architects</t>
  </si>
  <si>
    <t>Interest paid as per court order on arbitration matter</t>
  </si>
  <si>
    <t>City Of Cape Town</t>
  </si>
  <si>
    <t>Interest on late payments due to cash constraints</t>
  </si>
  <si>
    <t>Ethekwini Municipality</t>
  </si>
  <si>
    <t>City of Johannesburg</t>
  </si>
  <si>
    <t>Ekhurheleni</t>
  </si>
  <si>
    <t>ABSA</t>
  </si>
  <si>
    <t>Boshard Construction (PTY) LTD</t>
  </si>
  <si>
    <t xml:space="preserve">Interest on late payment due to expired contract. There was delay to approve extension of contract.
</t>
  </si>
  <si>
    <t>SARS</t>
  </si>
  <si>
    <t>Eskom Holdings</t>
  </si>
  <si>
    <t>Transnet Freight Rail</t>
  </si>
  <si>
    <t>Auditor-General</t>
  </si>
  <si>
    <t>Provident Fund ER</t>
  </si>
  <si>
    <t>City of Randfontein</t>
  </si>
  <si>
    <t>Security services</t>
  </si>
  <si>
    <t>McCarthy Fleet Solutions</t>
  </si>
  <si>
    <t>Mogale City Council</t>
  </si>
  <si>
    <t>FNB</t>
  </si>
  <si>
    <t>Standard bank</t>
  </si>
  <si>
    <t>Marcopolo South Africa</t>
  </si>
  <si>
    <t>SABC</t>
  </si>
  <si>
    <t>Telkom SA Limited</t>
  </si>
  <si>
    <t>Sherwoods</t>
  </si>
  <si>
    <t>City of Tshwane</t>
  </si>
  <si>
    <t>Sol Plaatje</t>
  </si>
  <si>
    <t>Neotel</t>
  </si>
  <si>
    <t>Stellenbosch Town Council</t>
  </si>
  <si>
    <t>Mookgophong Municipality</t>
  </si>
  <si>
    <t>Umdoni Municipality</t>
  </si>
  <si>
    <t>Ilembe District Municipality</t>
  </si>
  <si>
    <t>Rand Water Board</t>
  </si>
  <si>
    <t>Permanent Trust Management</t>
  </si>
  <si>
    <t>Siza Water Company</t>
  </si>
  <si>
    <t>Wesbank</t>
  </si>
  <si>
    <t>Kwa-Dukuza Municipality</t>
  </si>
  <si>
    <t>Buffalo City Municipality</t>
  </si>
  <si>
    <t>Brakpan Municipality</t>
  </si>
  <si>
    <t>Fruitless and wasteful expenditure due to lack of planning</t>
  </si>
  <si>
    <t xml:space="preserve">Grindrod Bakara JV </t>
  </si>
  <si>
    <t>Delays in construction led to increase in costs used for acceleration of the execution of works.</t>
  </si>
  <si>
    <t>Salary paid to former Executive</t>
  </si>
  <si>
    <t>C Molepo</t>
  </si>
  <si>
    <t>L Montana</t>
  </si>
  <si>
    <t>GCEO not in employ of PRASA any more</t>
  </si>
  <si>
    <t>Dismissal of Executive. A labour court process that was followed resulted in payment of Executive.</t>
  </si>
  <si>
    <t>Advisory contract for former Executive</t>
  </si>
  <si>
    <t>F Gastin</t>
  </si>
  <si>
    <t>As per AG report:" The timesheets did not provide sufficient evidence that hours paid out by PRASA were actually worked and approved by the delegated official. Furthermore the commencement rate of R2 700 was higher than the rate of R2 545 per hour applicable for specialists for the period 1 April 2014 to 31 March 2015 as approved in SAICA Circular 1 of 2014." PRASA is persuing a civil claim against Mr Gastin. The matter will be heard in court in the 1st Quarter of 2017.</t>
  </si>
  <si>
    <t>Process not followed on dismissal of Executive</t>
  </si>
  <si>
    <t>ME Mooketsi</t>
  </si>
  <si>
    <t>Previous GCEO:L Montana</t>
  </si>
  <si>
    <t>Dismissal of Executive. Labour court process advised settlement of amount.</t>
  </si>
  <si>
    <t>Service rendered by supplier did not add  value</t>
  </si>
  <si>
    <t>Previous CPO : J Phungula</t>
  </si>
  <si>
    <t>CPO : J Phungula not in employ of PRASA any more</t>
  </si>
  <si>
    <r>
      <t xml:space="preserve">Deloitte was engaged to do a policy review, </t>
    </r>
    <r>
      <rPr>
        <sz val="11"/>
        <color rgb="FF000000"/>
        <rFont val="Calibri"/>
        <family val="2"/>
      </rPr>
      <t>what was submitted did not comply with the mandate given and ACPO recommended that Deloitte Consulting's services be discontinued. PRASA is persuing a civil claim against Mr Phungula. The matter will be heard in court in the 1st Quarter of 2017.</t>
    </r>
  </si>
  <si>
    <t>Tender re-advertised due to error on initial advertisement</t>
  </si>
  <si>
    <t>Busi Ntuli</t>
  </si>
  <si>
    <t xml:space="preserve">Expenditure incurred on re-advertising of tender due to an error on the first advertisement. </t>
  </si>
  <si>
    <t>Other</t>
  </si>
  <si>
    <t>Traffic fines</t>
  </si>
  <si>
    <t>No emergency triangle on bus. Policy on fleet management to be reviewed.</t>
  </si>
  <si>
    <t>Sheriff Pretoria East</t>
  </si>
  <si>
    <t>Insurance liability claim: PRASA VS D CHAUKE.</t>
  </si>
  <si>
    <t>Nele catering CC</t>
  </si>
  <si>
    <t>Catering for GCEO visit cancelled late, food was ordered and consumed, however not as intended for AGCEO visit.</t>
  </si>
  <si>
    <t>Kwata Attorneys</t>
  </si>
  <si>
    <t>Insurance liability claim: PRASA VS AB KGASAGO.</t>
  </si>
  <si>
    <t>Competitive bidding method not followed for the appointment of the supplier, contravening the SCM Policy. Contractor initially appointed through proper procurement process defaulted on their performance and their contract was terminated by PRASA.</t>
  </si>
  <si>
    <t>Non-compliance with regards to closing date, bid evaluation and tender documents.</t>
  </si>
  <si>
    <t>McCarthy Limited</t>
  </si>
  <si>
    <t>Allocation of preference points not correctly performed in accordance with the requirements of PPPFA .</t>
  </si>
  <si>
    <t>Notes</t>
  </si>
  <si>
    <t>This may exclude the execution of any remedial actions that may be proposed arising out of the investigations.</t>
  </si>
  <si>
    <t>Estimate period of conclusion
(Note 1)</t>
  </si>
  <si>
    <t>Action taken</t>
  </si>
  <si>
    <t>Under Investigation
Senior Manager SCM : M Bopape</t>
  </si>
  <si>
    <t>Reported to SAPS in terms of s34 of PRECCA Act.</t>
  </si>
  <si>
    <t xml:space="preserve">Reported to SAPS in terms of s34 of PRECCA Act. </t>
  </si>
  <si>
    <t>Reported to SAPS in terms of s34 of PRECCA Act with respect to Sechaba Protection Services and Chuma Security Services.</t>
  </si>
  <si>
    <t>M Satege
Disciplinary actions was initiated by management and the official was suspended and subsequently resigned.</t>
  </si>
  <si>
    <t>Reported to SAPS in terms of s34 of PRECCA Act with respect to Ikhayelihle.</t>
  </si>
  <si>
    <t>Reported to SAPS in terms of s34 of PRECCA Act with respect to Sincindi.</t>
  </si>
  <si>
    <t>S Nkondlo
Disciplinary actions were instituted. The employee concerned was dismissed.</t>
  </si>
  <si>
    <t>The employee was dismissed.</t>
  </si>
  <si>
    <t xml:space="preserve">Under Investigation and legal proceedings initiated. Reported to SAPS in terms of s34 of PRECCA Act. Disciplinary action in progress.  </t>
  </si>
  <si>
    <t>Under Investigation
PRASA initiated the disciplinary process, during this period the individual resigned.
Some have been reported to SAPS in terms of s34 of PRECCA Act.</t>
  </si>
  <si>
    <t xml:space="preserve">Under Investigation and legal proceedings initiated. Reported to SAPS in terms of s34 of PRECCA Act. </t>
  </si>
  <si>
    <t>For Bambolunye contract employee was dismissed.</t>
  </si>
  <si>
    <r>
      <t xml:space="preserve">Sincindi Projects CC
</t>
    </r>
    <r>
      <rPr>
        <sz val="11"/>
        <rFont val="Calibri"/>
        <family val="2"/>
      </rPr>
      <t>Diesel Electrical
Xibebu trading projects</t>
    </r>
  </si>
  <si>
    <r>
      <t xml:space="preserve">Sechaba Protection Services
Chuma Security Services
</t>
    </r>
    <r>
      <rPr>
        <sz val="11"/>
        <rFont val="Calibri"/>
        <family val="2"/>
      </rPr>
      <t>Comwezi Security
Supreme Security Services
Mthuma Security Services</t>
    </r>
  </si>
  <si>
    <t>December  2016
March 2017</t>
  </si>
  <si>
    <t xml:space="preserve">December  2016
</t>
  </si>
  <si>
    <t xml:space="preserve">Annexure C: Complaints registered with  the Hawks/SAPS for investigation </t>
  </si>
  <si>
    <t xml:space="preserve">On road diesel acquired on confinement approved by the procurement and operations committee of the Board of Directors during 2014/2015 not appropriately documented. The  APX Board approved to enter into the agreement with the supplier, however the minutes of the board session did not reflect this decision. Board members confirmed that this decision was taken and approved. </t>
  </si>
  <si>
    <t>The Board, at a meeting held post receipt of the report (August), appon being advised by the AGSA that the payment of the Board fees required Ministerial approval, resolved that a legal opinion be sought in respect of the remuneration policy that was relied upon for the payment of the supplementary Board meetings. These fees were paid post yearend.   
The Board furthermore resolved that it will request the Minister to ratify the Remco decision post facto. In the event that the Minister was not approving of the Board's request, then the Board resolved to repay back the Board fees paid.</t>
  </si>
</sst>
</file>

<file path=xl/styles.xml><?xml version="1.0" encoding="utf-8"?>
<styleSheet xmlns="http://schemas.openxmlformats.org/spreadsheetml/2006/main">
  <numFmts count="8">
    <numFmt numFmtId="164" formatCode="_(* #,##0.00_);_(* \(#,##0.00\);_(* &quot;-&quot;??_);_(@_)"/>
    <numFmt numFmtId="165" formatCode="_(* #,##0_);_(* \(#,##0\);_(* &quot;-&quot;??_);_(@_)"/>
    <numFmt numFmtId="166" formatCode="_ [$R-1C09]\ * #,##0.00_ ;_ [$R-1C09]\ * \-#,##0.00_ ;_ [$R-1C09]\ * &quot;-&quot;??_ ;_ @_ "/>
    <numFmt numFmtId="167" formatCode="[$-409]d\-mmm\-yy;@"/>
    <numFmt numFmtId="168" formatCode="[$-F800]dddd\,\ mmmm\ dd\,\ yyyy"/>
    <numFmt numFmtId="169" formatCode="[$-1C09]dd\ mmmm\ yyyy;@"/>
    <numFmt numFmtId="170" formatCode="_ * #,##0_ ;_ * \-#,##0_ ;_ * &quot;-&quot;??_ ;_ @_ "/>
    <numFmt numFmtId="171" formatCode="#,##0.00_ ;[Red]\-#,##0.00\ "/>
  </numFmts>
  <fonts count="12">
    <font>
      <sz val="11"/>
      <color theme="1"/>
      <name val="Calibri"/>
      <family val="2"/>
      <scheme val="minor"/>
    </font>
    <font>
      <sz val="11"/>
      <color theme="1"/>
      <name val="Calibri"/>
      <family val="2"/>
      <scheme val="minor"/>
    </font>
    <font>
      <b/>
      <sz val="11"/>
      <color theme="1"/>
      <name val="Calibri"/>
      <family val="2"/>
    </font>
    <font>
      <sz val="11"/>
      <color theme="1"/>
      <name val="Calibri"/>
      <family val="2"/>
    </font>
    <font>
      <sz val="11"/>
      <name val="Calibri"/>
      <family val="2"/>
    </font>
    <font>
      <sz val="10"/>
      <name val="Arial"/>
      <family val="2"/>
    </font>
    <font>
      <sz val="11"/>
      <color rgb="FF000000"/>
      <name val="Calibri"/>
      <family val="2"/>
    </font>
    <font>
      <sz val="11"/>
      <color theme="1"/>
      <name val="Arial Narrow"/>
      <family val="2"/>
    </font>
    <font>
      <b/>
      <sz val="11"/>
      <color theme="0"/>
      <name val="Calibri"/>
      <family val="2"/>
    </font>
    <font>
      <b/>
      <sz val="11"/>
      <color theme="1"/>
      <name val="Calibri"/>
      <family val="2"/>
      <scheme val="minor"/>
    </font>
    <font>
      <b/>
      <u/>
      <sz val="11"/>
      <color theme="1"/>
      <name val="Calibri"/>
      <family val="2"/>
    </font>
    <font>
      <sz val="11"/>
      <color theme="1"/>
      <name val="Arial"/>
      <family val="2"/>
    </font>
  </fonts>
  <fills count="5">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0" fontId="5" fillId="0" borderId="0"/>
    <xf numFmtId="0" fontId="1" fillId="0" borderId="0"/>
  </cellStyleXfs>
  <cellXfs count="100">
    <xf numFmtId="0" fontId="0" fillId="0" borderId="0" xfId="0"/>
    <xf numFmtId="0" fontId="3" fillId="0" borderId="0" xfId="0" applyFont="1" applyAlignment="1">
      <alignment wrapText="1"/>
    </xf>
    <xf numFmtId="0" fontId="3" fillId="0" borderId="1" xfId="0" applyFont="1" applyFill="1" applyBorder="1" applyAlignment="1">
      <alignment horizontal="left" vertical="top"/>
    </xf>
    <xf numFmtId="17" fontId="3" fillId="0" borderId="1" xfId="0" applyNumberFormat="1" applyFont="1" applyFill="1" applyBorder="1" applyAlignment="1">
      <alignment horizontal="left" vertical="top"/>
    </xf>
    <xf numFmtId="0" fontId="3" fillId="0" borderId="1" xfId="0" applyFont="1" applyFill="1" applyBorder="1" applyAlignment="1">
      <alignment horizontal="left" vertical="top" wrapText="1"/>
    </xf>
    <xf numFmtId="0" fontId="3" fillId="0" borderId="1" xfId="0" quotePrefix="1" applyFont="1" applyFill="1" applyBorder="1" applyAlignment="1">
      <alignment horizontal="left" vertical="top" wrapText="1"/>
    </xf>
    <xf numFmtId="0" fontId="3" fillId="0" borderId="0" xfId="0" applyFont="1" applyFill="1"/>
    <xf numFmtId="0" fontId="3" fillId="0" borderId="0" xfId="0" applyFont="1"/>
    <xf numFmtId="0" fontId="3" fillId="0" borderId="1" xfId="0" applyNumberFormat="1" applyFont="1" applyFill="1" applyBorder="1" applyAlignment="1">
      <alignment horizontal="left" vertical="top"/>
    </xf>
    <xf numFmtId="0" fontId="3" fillId="0" borderId="1" xfId="1" applyNumberFormat="1" applyFont="1" applyFill="1" applyBorder="1" applyAlignment="1">
      <alignment horizontal="left" vertical="top" wrapText="1"/>
    </xf>
    <xf numFmtId="166" fontId="3" fillId="0" borderId="1" xfId="0" applyNumberFormat="1" applyFont="1" applyFill="1" applyBorder="1" applyAlignment="1">
      <alignment horizontal="center" vertical="top" wrapText="1"/>
    </xf>
    <xf numFmtId="166" fontId="3" fillId="0" borderId="1" xfId="1" applyNumberFormat="1" applyFont="1" applyFill="1" applyBorder="1" applyAlignment="1">
      <alignment horizontal="left" vertical="top" wrapText="1"/>
    </xf>
    <xf numFmtId="167" fontId="3" fillId="0" borderId="1" xfId="0" applyNumberFormat="1" applyFont="1" applyFill="1" applyBorder="1" applyAlignment="1">
      <alignment horizontal="left" vertical="top"/>
    </xf>
    <xf numFmtId="168" fontId="3" fillId="0" borderId="1" xfId="0" applyNumberFormat="1" applyFont="1" applyFill="1" applyBorder="1" applyAlignment="1">
      <alignment horizontal="left" vertical="top"/>
    </xf>
    <xf numFmtId="168" fontId="3" fillId="0" borderId="1" xfId="0" applyNumberFormat="1"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14" fontId="3" fillId="0" borderId="1" xfId="0" applyNumberFormat="1" applyFont="1" applyFill="1" applyBorder="1" applyAlignment="1">
      <alignment horizontal="left" vertical="top"/>
    </xf>
    <xf numFmtId="0" fontId="3" fillId="0" borderId="1" xfId="1" applyNumberFormat="1" applyFont="1" applyFill="1" applyBorder="1" applyAlignment="1">
      <alignment vertical="top" wrapText="1"/>
    </xf>
    <xf numFmtId="0" fontId="3" fillId="0" borderId="1" xfId="2" applyFont="1" applyFill="1" applyBorder="1" applyAlignment="1">
      <alignment horizontal="left" vertical="top"/>
    </xf>
    <xf numFmtId="0" fontId="6" fillId="0" borderId="1" xfId="0" applyFont="1" applyFill="1" applyBorder="1" applyAlignment="1">
      <alignment horizontal="left" vertical="top" wrapText="1"/>
    </xf>
    <xf numFmtId="0" fontId="4" fillId="0" borderId="1" xfId="0" applyNumberFormat="1" applyFont="1" applyFill="1" applyBorder="1" applyAlignment="1">
      <alignment horizontal="left" vertical="top"/>
    </xf>
    <xf numFmtId="0" fontId="3" fillId="0" borderId="1" xfId="1" applyNumberFormat="1" applyFont="1" applyFill="1" applyBorder="1" applyAlignment="1">
      <alignment horizontal="left" vertical="top"/>
    </xf>
    <xf numFmtId="0" fontId="3" fillId="0" borderId="0" xfId="0" applyFont="1" applyAlignment="1">
      <alignment horizontal="center"/>
    </xf>
    <xf numFmtId="0" fontId="3" fillId="0" borderId="0" xfId="0" applyNumberFormat="1" applyFont="1"/>
    <xf numFmtId="165" fontId="3" fillId="0" borderId="0" xfId="1" applyNumberFormat="1" applyFont="1"/>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xf>
    <xf numFmtId="0" fontId="0" fillId="0" borderId="2" xfId="0" applyFill="1" applyBorder="1" applyAlignment="1">
      <alignment horizontal="left" vertical="top" wrapText="1"/>
    </xf>
    <xf numFmtId="0" fontId="3" fillId="0" borderId="1" xfId="1" applyNumberFormat="1" applyFont="1" applyFill="1" applyBorder="1" applyAlignment="1">
      <alignment horizontal="center" vertical="top" wrapText="1"/>
    </xf>
    <xf numFmtId="169" fontId="4" fillId="0" borderId="1" xfId="0" applyNumberFormat="1" applyFont="1" applyFill="1" applyBorder="1" applyAlignment="1">
      <alignment horizontal="center" vertical="top" wrapText="1"/>
    </xf>
    <xf numFmtId="166" fontId="7" fillId="0" borderId="1" xfId="0" applyNumberFormat="1" applyFont="1" applyFill="1" applyBorder="1" applyAlignment="1">
      <alignment horizontal="center" vertical="top" wrapText="1"/>
    </xf>
    <xf numFmtId="165" fontId="2" fillId="0" borderId="0" xfId="1" applyNumberFormat="1" applyFont="1" applyFill="1" applyBorder="1"/>
    <xf numFmtId="0" fontId="3" fillId="0" borderId="0" xfId="0" applyFont="1" applyFill="1" applyAlignment="1">
      <alignment horizontal="center"/>
    </xf>
    <xf numFmtId="0" fontId="3" fillId="0" borderId="0" xfId="0" applyNumberFormat="1" applyFont="1" applyFill="1"/>
    <xf numFmtId="0" fontId="3" fillId="0" borderId="1" xfId="0" applyNumberFormat="1" applyFont="1" applyFill="1" applyBorder="1" applyAlignment="1">
      <alignment horizontal="center" vertical="top" wrapText="1"/>
    </xf>
    <xf numFmtId="0" fontId="2" fillId="0" borderId="0" xfId="0" applyFont="1"/>
    <xf numFmtId="0" fontId="2" fillId="0" borderId="0" xfId="0" applyFont="1" applyAlignment="1">
      <alignment horizontal="left"/>
    </xf>
    <xf numFmtId="170" fontId="3" fillId="0" borderId="0" xfId="1" applyNumberFormat="1" applyFont="1"/>
    <xf numFmtId="171" fontId="3" fillId="0" borderId="0" xfId="0" applyNumberFormat="1" applyFont="1" applyAlignment="1">
      <alignment horizontal="center"/>
    </xf>
    <xf numFmtId="0" fontId="3" fillId="0" borderId="0" xfId="0" applyFont="1" applyAlignment="1">
      <alignment horizontal="left"/>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170" fontId="2" fillId="4" borderId="1" xfId="1" applyNumberFormat="1" applyFont="1" applyFill="1" applyBorder="1" applyAlignment="1">
      <alignment horizontal="center" vertical="center"/>
    </xf>
    <xf numFmtId="0" fontId="2" fillId="4" borderId="1" xfId="0" applyFont="1" applyFill="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17" fontId="3" fillId="0" borderId="1" xfId="0" applyNumberFormat="1" applyFont="1" applyFill="1" applyBorder="1" applyAlignment="1">
      <alignment horizontal="center" vertical="top"/>
    </xf>
    <xf numFmtId="0" fontId="3" fillId="0" borderId="1" xfId="0" applyFont="1" applyBorder="1" applyAlignment="1">
      <alignment horizontal="left" vertical="top"/>
    </xf>
    <xf numFmtId="170" fontId="3" fillId="0" borderId="4" xfId="1" applyNumberFormat="1" applyFont="1" applyFill="1" applyBorder="1" applyAlignment="1">
      <alignment horizontal="center" vertical="top"/>
    </xf>
    <xf numFmtId="171" fontId="3" fillId="0" borderId="1" xfId="0" applyNumberFormat="1" applyFont="1" applyBorder="1" applyAlignment="1">
      <alignment horizontal="center" vertical="top" wrapText="1"/>
    </xf>
    <xf numFmtId="171" fontId="3" fillId="0" borderId="1" xfId="0" applyNumberFormat="1" applyFont="1" applyBorder="1" applyAlignment="1">
      <alignment horizontal="center" vertical="top"/>
    </xf>
    <xf numFmtId="0" fontId="3" fillId="0" borderId="1" xfId="0" applyFont="1" applyBorder="1" applyAlignment="1">
      <alignment horizontal="left" vertical="top" wrapText="1"/>
    </xf>
    <xf numFmtId="170" fontId="2" fillId="0" borderId="0" xfId="1" applyNumberFormat="1" applyFont="1" applyBorder="1" applyAlignment="1">
      <alignment horizontal="center" vertical="center"/>
    </xf>
    <xf numFmtId="0" fontId="2" fillId="0" borderId="0" xfId="0" applyFont="1" applyBorder="1" applyAlignment="1">
      <alignment horizontal="center" vertical="center"/>
    </xf>
    <xf numFmtId="0" fontId="10" fillId="0" borderId="0" xfId="0" applyFont="1"/>
    <xf numFmtId="17" fontId="3" fillId="0" borderId="1" xfId="0" applyNumberFormat="1" applyFont="1" applyFill="1" applyBorder="1" applyAlignment="1">
      <alignment horizontal="center"/>
    </xf>
    <xf numFmtId="0" fontId="3" fillId="0" borderId="1" xfId="0" applyFont="1" applyBorder="1" applyAlignment="1">
      <alignment horizontal="left"/>
    </xf>
    <xf numFmtId="170" fontId="3" fillId="0" borderId="1" xfId="1" applyNumberFormat="1" applyFont="1" applyBorder="1" applyAlignment="1">
      <alignment horizontal="center"/>
    </xf>
    <xf numFmtId="171" fontId="3" fillId="0" borderId="1" xfId="0" applyNumberFormat="1" applyFont="1" applyBorder="1" applyAlignment="1">
      <alignment horizontal="center"/>
    </xf>
    <xf numFmtId="0" fontId="3" fillId="0" borderId="1" xfId="0" applyFont="1" applyFill="1" applyBorder="1" applyAlignment="1">
      <alignment horizontal="left"/>
    </xf>
    <xf numFmtId="170" fontId="3" fillId="0" borderId="1" xfId="1" applyNumberFormat="1" applyFont="1" applyFill="1" applyBorder="1" applyAlignment="1">
      <alignment horizontal="center"/>
    </xf>
    <xf numFmtId="170" fontId="3" fillId="0" borderId="1" xfId="1" applyNumberFormat="1" applyFont="1" applyBorder="1" applyAlignment="1">
      <alignment horizontal="center" vertical="top"/>
    </xf>
    <xf numFmtId="0" fontId="4" fillId="0" borderId="1" xfId="0" applyFont="1" applyFill="1" applyBorder="1" applyAlignment="1">
      <alignment horizontal="left"/>
    </xf>
    <xf numFmtId="170" fontId="3" fillId="0" borderId="4" xfId="1" applyNumberFormat="1" applyFont="1" applyBorder="1" applyAlignment="1">
      <alignment horizontal="center"/>
    </xf>
    <xf numFmtId="0" fontId="10" fillId="0" borderId="0" xfId="0" applyFont="1" applyAlignment="1">
      <alignment horizontal="left"/>
    </xf>
    <xf numFmtId="170" fontId="10" fillId="0" borderId="0" xfId="1" applyNumberFormat="1" applyFont="1"/>
    <xf numFmtId="171" fontId="10" fillId="0" borderId="0" xfId="0" applyNumberFormat="1" applyFont="1" applyAlignment="1">
      <alignment horizontal="center"/>
    </xf>
    <xf numFmtId="170" fontId="3" fillId="0" borderId="4" xfId="1" applyNumberFormat="1" applyFont="1" applyBorder="1" applyAlignment="1">
      <alignment horizontal="center" vertical="top"/>
    </xf>
    <xf numFmtId="170" fontId="2" fillId="0" borderId="0" xfId="1" applyNumberFormat="1" applyFont="1"/>
    <xf numFmtId="171" fontId="2" fillId="0" borderId="0" xfId="0" applyNumberFormat="1" applyFont="1" applyAlignment="1">
      <alignment horizontal="center"/>
    </xf>
    <xf numFmtId="171" fontId="3" fillId="0" borderId="1" xfId="0" applyNumberFormat="1" applyFont="1" applyFill="1" applyBorder="1" applyAlignment="1">
      <alignment horizontal="center" vertical="top"/>
    </xf>
    <xf numFmtId="0" fontId="3" fillId="0" borderId="1" xfId="0" applyFont="1" applyFill="1" applyBorder="1" applyAlignment="1">
      <alignment horizontal="center" vertical="top" wrapText="1"/>
    </xf>
    <xf numFmtId="170" fontId="10" fillId="0" borderId="0" xfId="0" applyNumberFormat="1" applyFont="1"/>
    <xf numFmtId="0" fontId="11" fillId="0" borderId="0" xfId="0" applyFont="1"/>
    <xf numFmtId="171" fontId="3" fillId="0" borderId="1" xfId="0" applyNumberFormat="1" applyFont="1" applyFill="1" applyBorder="1" applyAlignment="1">
      <alignment horizontal="center" vertical="top" wrapText="1"/>
    </xf>
    <xf numFmtId="17" fontId="3" fillId="0" borderId="0" xfId="0" applyNumberFormat="1" applyFont="1" applyFill="1" applyBorder="1" applyAlignment="1">
      <alignment horizontal="center" vertical="top"/>
    </xf>
    <xf numFmtId="0" fontId="3" fillId="0" borderId="0" xfId="0" applyFont="1" applyBorder="1" applyAlignment="1">
      <alignment horizontal="left" vertical="top"/>
    </xf>
    <xf numFmtId="170" fontId="2" fillId="0" borderId="0" xfId="1" applyNumberFormat="1" applyFont="1" applyFill="1" applyBorder="1" applyAlignment="1">
      <alignment horizontal="center" vertical="top"/>
    </xf>
    <xf numFmtId="171" fontId="3" fillId="0" borderId="0" xfId="0" applyNumberFormat="1" applyFont="1" applyBorder="1" applyAlignment="1">
      <alignment horizontal="center"/>
    </xf>
    <xf numFmtId="0" fontId="3" fillId="0" borderId="0" xfId="0" applyFont="1" applyBorder="1" applyAlignment="1">
      <alignment horizontal="left" vertical="top" wrapText="1"/>
    </xf>
    <xf numFmtId="171" fontId="3" fillId="0" borderId="0" xfId="0" applyNumberFormat="1" applyFont="1" applyBorder="1" applyAlignment="1">
      <alignment horizontal="center" vertical="top"/>
    </xf>
    <xf numFmtId="0" fontId="10" fillId="0" borderId="0" xfId="0" applyFont="1" applyBorder="1"/>
    <xf numFmtId="170" fontId="3" fillId="0" borderId="1" xfId="1" applyNumberFormat="1" applyFont="1" applyFill="1" applyBorder="1" applyAlignment="1">
      <alignment horizontal="center" vertical="top"/>
    </xf>
    <xf numFmtId="170" fontId="3" fillId="0" borderId="5" xfId="1" applyNumberFormat="1" applyFont="1" applyBorder="1"/>
    <xf numFmtId="0" fontId="8" fillId="2" borderId="1" xfId="0" applyNumberFormat="1" applyFont="1" applyFill="1" applyBorder="1" applyAlignment="1">
      <alignment horizontal="left" vertical="center" wrapText="1"/>
    </xf>
    <xf numFmtId="0" fontId="9" fillId="0" borderId="0" xfId="0" applyFont="1"/>
    <xf numFmtId="17" fontId="3" fillId="0" borderId="1" xfId="0" applyNumberFormat="1" applyFont="1" applyFill="1" applyBorder="1" applyAlignment="1">
      <alignment horizontal="left" vertical="top" wrapText="1"/>
    </xf>
    <xf numFmtId="3" fontId="8" fillId="2" borderId="1" xfId="1" applyNumberFormat="1" applyFont="1" applyFill="1" applyBorder="1" applyAlignment="1">
      <alignment horizontal="center" vertical="center"/>
    </xf>
    <xf numFmtId="3" fontId="8" fillId="2" borderId="1" xfId="1" applyNumberFormat="1" applyFont="1" applyFill="1" applyBorder="1" applyAlignment="1">
      <alignment horizontal="center" vertical="center" wrapText="1"/>
    </xf>
    <xf numFmtId="3" fontId="3" fillId="0" borderId="1" xfId="1" applyNumberFormat="1" applyFont="1" applyFill="1" applyBorder="1" applyAlignment="1">
      <alignment vertical="top"/>
    </xf>
    <xf numFmtId="3" fontId="3" fillId="0" borderId="1" xfId="1" applyNumberFormat="1" applyFont="1" applyFill="1" applyBorder="1" applyAlignment="1">
      <alignment horizontal="left" vertical="top"/>
    </xf>
    <xf numFmtId="3" fontId="3" fillId="0" borderId="1" xfId="1" applyNumberFormat="1" applyFont="1" applyFill="1" applyBorder="1" applyAlignment="1">
      <alignment horizontal="right" vertical="top"/>
    </xf>
    <xf numFmtId="0" fontId="2" fillId="3" borderId="1" xfId="0" applyFont="1" applyFill="1" applyBorder="1" applyAlignment="1">
      <alignment horizontal="left"/>
    </xf>
    <xf numFmtId="0" fontId="2" fillId="3" borderId="1" xfId="0" applyFont="1" applyFill="1" applyBorder="1" applyAlignment="1">
      <alignment horizontal="center" vertical="center" wrapText="1"/>
    </xf>
    <xf numFmtId="0" fontId="10" fillId="0" borderId="3" xfId="0" applyFont="1" applyBorder="1" applyAlignment="1">
      <alignment horizontal="left" vertical="top" wrapText="1"/>
    </xf>
    <xf numFmtId="0" fontId="10" fillId="0" borderId="0" xfId="0" applyFont="1" applyBorder="1" applyAlignment="1">
      <alignment horizontal="left" vertical="top" wrapText="1"/>
    </xf>
  </cellXfs>
  <cellStyles count="5">
    <cellStyle name="Comma" xfId="1" builtinId="3"/>
    <cellStyle name="Normal" xfId="0" builtinId="0"/>
    <cellStyle name="Normal 2" xfId="2"/>
    <cellStyle name="Normal 3"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L220"/>
  <sheetViews>
    <sheetView tabSelected="1" zoomScale="91" zoomScaleNormal="91" workbookViewId="0">
      <pane xSplit="3" ySplit="3" topLeftCell="D4" activePane="bottomRight" state="frozen"/>
      <selection pane="topRight" activeCell="E1" sqref="E1"/>
      <selection pane="bottomLeft" activeCell="A3" sqref="A3"/>
      <selection pane="bottomRight" activeCell="E215" sqref="E215"/>
    </sheetView>
  </sheetViews>
  <sheetFormatPr defaultColWidth="6.85546875" defaultRowHeight="15"/>
  <cols>
    <col min="1" max="1" width="6.85546875" style="7"/>
    <col min="2" max="2" width="12.7109375" style="7" customWidth="1"/>
    <col min="3" max="3" width="35" style="7" customWidth="1"/>
    <col min="4" max="4" width="16.28515625" style="25" bestFit="1" customWidth="1"/>
    <col min="5" max="6" width="15.140625" style="25" bestFit="1" customWidth="1"/>
    <col min="7" max="7" width="28.85546875" style="23" customWidth="1"/>
    <col min="8" max="8" width="33.7109375" style="23" customWidth="1"/>
    <col min="9" max="9" width="22.85546875" style="7" customWidth="1"/>
    <col min="10" max="10" width="25.42578125" style="7" customWidth="1"/>
    <col min="11" max="11" width="83" style="24" customWidth="1"/>
    <col min="12" max="12" width="28.85546875" style="7" customWidth="1"/>
    <col min="13" max="16384" width="6.85546875" style="7"/>
  </cols>
  <sheetData>
    <row r="1" spans="1:12">
      <c r="A1" s="37" t="s">
        <v>290</v>
      </c>
    </row>
    <row r="3" spans="1:12" s="1" customFormat="1" ht="30">
      <c r="A3" s="26" t="s">
        <v>0</v>
      </c>
      <c r="B3" s="26" t="s">
        <v>1</v>
      </c>
      <c r="C3" s="27" t="s">
        <v>2</v>
      </c>
      <c r="D3" s="91" t="s">
        <v>3</v>
      </c>
      <c r="E3" s="92" t="s">
        <v>4</v>
      </c>
      <c r="F3" s="92" t="s">
        <v>5</v>
      </c>
      <c r="G3" s="28" t="s">
        <v>6</v>
      </c>
      <c r="H3" s="26" t="s">
        <v>386</v>
      </c>
      <c r="I3" s="26" t="s">
        <v>8</v>
      </c>
      <c r="J3" s="26" t="s">
        <v>9</v>
      </c>
      <c r="K3" s="88" t="s">
        <v>10</v>
      </c>
      <c r="L3" s="26" t="s">
        <v>385</v>
      </c>
    </row>
    <row r="4" spans="1:12" s="6" customFormat="1" ht="141" customHeight="1">
      <c r="A4" s="2">
        <v>1</v>
      </c>
      <c r="B4" s="3">
        <v>41699</v>
      </c>
      <c r="C4" s="4" t="s">
        <v>11</v>
      </c>
      <c r="D4" s="93">
        <f t="shared" ref="D4:D67" si="0">SUM(E4:F4)</f>
        <v>6801901119.0900011</v>
      </c>
      <c r="E4" s="93">
        <v>5538838334.1100006</v>
      </c>
      <c r="F4" s="93">
        <v>1263062784.9800005</v>
      </c>
      <c r="G4" s="10" t="s">
        <v>12</v>
      </c>
      <c r="H4" s="10" t="s">
        <v>12</v>
      </c>
      <c r="I4" s="10" t="s">
        <v>13</v>
      </c>
      <c r="J4" s="10" t="s">
        <v>14</v>
      </c>
      <c r="K4" s="9" t="s">
        <v>15</v>
      </c>
      <c r="L4" s="5" t="s">
        <v>16</v>
      </c>
    </row>
    <row r="5" spans="1:12" s="6" customFormat="1" ht="64.5" customHeight="1">
      <c r="A5" s="2">
        <f>A4+1</f>
        <v>2</v>
      </c>
      <c r="B5" s="8" t="s">
        <v>17</v>
      </c>
      <c r="C5" s="4" t="s">
        <v>18</v>
      </c>
      <c r="D5" s="93">
        <f t="shared" si="0"/>
        <v>3211256914.9200001</v>
      </c>
      <c r="E5" s="93">
        <v>2593420972.5</v>
      </c>
      <c r="F5" s="93">
        <v>617835942.42000008</v>
      </c>
      <c r="G5" s="10" t="s">
        <v>19</v>
      </c>
      <c r="H5" s="10" t="s">
        <v>396</v>
      </c>
      <c r="I5" s="10" t="s">
        <v>13</v>
      </c>
      <c r="J5" s="10" t="s">
        <v>14</v>
      </c>
      <c r="K5" s="9" t="s">
        <v>20</v>
      </c>
      <c r="L5" s="4" t="s">
        <v>21</v>
      </c>
    </row>
    <row r="6" spans="1:12" s="6" customFormat="1" ht="49.5" customHeight="1">
      <c r="A6" s="2">
        <f t="shared" ref="A6:A69" si="1">A5+1</f>
        <v>3</v>
      </c>
      <c r="B6" s="3">
        <v>40940</v>
      </c>
      <c r="C6" s="4" t="s">
        <v>22</v>
      </c>
      <c r="D6" s="93">
        <f t="shared" si="0"/>
        <v>645862438.48000002</v>
      </c>
      <c r="E6" s="93">
        <v>385836273.04999995</v>
      </c>
      <c r="F6" s="93">
        <v>260026165.43000001</v>
      </c>
      <c r="G6" s="10" t="s">
        <v>12</v>
      </c>
      <c r="H6" s="10" t="s">
        <v>12</v>
      </c>
      <c r="I6" s="10" t="s">
        <v>13</v>
      </c>
      <c r="J6" s="10" t="s">
        <v>14</v>
      </c>
      <c r="K6" s="9" t="s">
        <v>20</v>
      </c>
      <c r="L6" s="11" t="s">
        <v>23</v>
      </c>
    </row>
    <row r="7" spans="1:12" s="6" customFormat="1" ht="409.5" customHeight="1">
      <c r="A7" s="2">
        <f t="shared" si="1"/>
        <v>4</v>
      </c>
      <c r="B7" s="3">
        <v>42064</v>
      </c>
      <c r="C7" s="4" t="s">
        <v>291</v>
      </c>
      <c r="D7" s="93">
        <f t="shared" si="0"/>
        <v>460753479.84000003</v>
      </c>
      <c r="E7" s="93">
        <v>143838891.05000001</v>
      </c>
      <c r="F7" s="93">
        <v>316914588.79000002</v>
      </c>
      <c r="G7" s="10" t="s">
        <v>387</v>
      </c>
      <c r="H7" s="10" t="s">
        <v>397</v>
      </c>
      <c r="I7" s="10" t="s">
        <v>13</v>
      </c>
      <c r="J7" s="10" t="s">
        <v>14</v>
      </c>
      <c r="K7" s="9" t="s">
        <v>24</v>
      </c>
      <c r="L7" s="5" t="s">
        <v>16</v>
      </c>
    </row>
    <row r="8" spans="1:12" s="6" customFormat="1" ht="45">
      <c r="A8" s="2">
        <f t="shared" si="1"/>
        <v>5</v>
      </c>
      <c r="B8" s="12">
        <v>42460</v>
      </c>
      <c r="C8" s="2" t="s">
        <v>26</v>
      </c>
      <c r="D8" s="93">
        <f t="shared" si="0"/>
        <v>458558591.69999999</v>
      </c>
      <c r="E8" s="94">
        <f>35650217</f>
        <v>35650217</v>
      </c>
      <c r="F8" s="95">
        <f>310477023.7+112431351</f>
        <v>422908374.69999999</v>
      </c>
      <c r="G8" s="10" t="s">
        <v>12</v>
      </c>
      <c r="H8" s="10" t="s">
        <v>12</v>
      </c>
      <c r="I8" s="10" t="s">
        <v>13</v>
      </c>
      <c r="J8" s="10" t="s">
        <v>14</v>
      </c>
      <c r="K8" s="15" t="s">
        <v>288</v>
      </c>
      <c r="L8" s="13">
        <v>42825</v>
      </c>
    </row>
    <row r="9" spans="1:12" s="6" customFormat="1" ht="58.5" customHeight="1">
      <c r="A9" s="2">
        <f t="shared" si="1"/>
        <v>6</v>
      </c>
      <c r="B9" s="3">
        <v>42064</v>
      </c>
      <c r="C9" s="4" t="s">
        <v>25</v>
      </c>
      <c r="D9" s="93">
        <f t="shared" si="0"/>
        <v>405333033.75999999</v>
      </c>
      <c r="E9" s="93">
        <v>184369657.80000001</v>
      </c>
      <c r="F9" s="93">
        <v>220963375.96000001</v>
      </c>
      <c r="G9" s="10" t="s">
        <v>12</v>
      </c>
      <c r="H9" s="10" t="s">
        <v>12</v>
      </c>
      <c r="I9" s="10" t="s">
        <v>13</v>
      </c>
      <c r="J9" s="10" t="s">
        <v>14</v>
      </c>
      <c r="K9" s="9" t="s">
        <v>249</v>
      </c>
      <c r="L9" s="5" t="s">
        <v>16</v>
      </c>
    </row>
    <row r="10" spans="1:12" s="6" customFormat="1" ht="63" customHeight="1">
      <c r="A10" s="2">
        <f t="shared" si="1"/>
        <v>7</v>
      </c>
      <c r="B10" s="3">
        <v>41091</v>
      </c>
      <c r="C10" s="4" t="s">
        <v>27</v>
      </c>
      <c r="D10" s="93">
        <f t="shared" si="0"/>
        <v>230667247.83999997</v>
      </c>
      <c r="E10" s="93">
        <v>160022462.16999999</v>
      </c>
      <c r="F10" s="93">
        <v>70644785.670000002</v>
      </c>
      <c r="G10" s="10" t="s">
        <v>12</v>
      </c>
      <c r="H10" s="10" t="s">
        <v>12</v>
      </c>
      <c r="I10" s="10" t="s">
        <v>13</v>
      </c>
      <c r="J10" s="10" t="s">
        <v>14</v>
      </c>
      <c r="K10" s="9" t="s">
        <v>20</v>
      </c>
      <c r="L10" s="90">
        <v>42705</v>
      </c>
    </row>
    <row r="11" spans="1:12" s="6" customFormat="1" ht="45">
      <c r="A11" s="2">
        <f t="shared" si="1"/>
        <v>8</v>
      </c>
      <c r="B11" s="3">
        <v>41334</v>
      </c>
      <c r="C11" s="4" t="s">
        <v>28</v>
      </c>
      <c r="D11" s="93">
        <f t="shared" si="0"/>
        <v>218309030.89608791</v>
      </c>
      <c r="E11" s="93">
        <v>0</v>
      </c>
      <c r="F11" s="93">
        <v>218309030.89608791</v>
      </c>
      <c r="G11" s="10" t="s">
        <v>19</v>
      </c>
      <c r="H11" s="10" t="s">
        <v>398</v>
      </c>
      <c r="I11" s="10" t="s">
        <v>13</v>
      </c>
      <c r="J11" s="10" t="s">
        <v>14</v>
      </c>
      <c r="K11" s="15" t="s">
        <v>29</v>
      </c>
      <c r="L11" s="11" t="s">
        <v>21</v>
      </c>
    </row>
    <row r="12" spans="1:12" s="6" customFormat="1" ht="76.5" customHeight="1">
      <c r="A12" s="2">
        <f t="shared" si="1"/>
        <v>9</v>
      </c>
      <c r="B12" s="12">
        <v>42460</v>
      </c>
      <c r="C12" s="2" t="s">
        <v>30</v>
      </c>
      <c r="D12" s="93">
        <f t="shared" si="0"/>
        <v>91381277.659999996</v>
      </c>
      <c r="E12" s="94"/>
      <c r="F12" s="95">
        <v>91381277.659999996</v>
      </c>
      <c r="G12" s="10" t="s">
        <v>12</v>
      </c>
      <c r="H12" s="10" t="s">
        <v>12</v>
      </c>
      <c r="I12" s="10" t="s">
        <v>13</v>
      </c>
      <c r="J12" s="10" t="s">
        <v>14</v>
      </c>
      <c r="K12" s="15" t="s">
        <v>405</v>
      </c>
      <c r="L12" s="13">
        <v>42825</v>
      </c>
    </row>
    <row r="13" spans="1:12" s="6" customFormat="1" ht="171.75" customHeight="1">
      <c r="A13" s="2">
        <f t="shared" si="1"/>
        <v>10</v>
      </c>
      <c r="B13" s="3">
        <v>42094</v>
      </c>
      <c r="C13" s="4" t="s">
        <v>292</v>
      </c>
      <c r="D13" s="93">
        <f t="shared" si="0"/>
        <v>65502935.469999999</v>
      </c>
      <c r="E13" s="93">
        <v>0</v>
      </c>
      <c r="F13" s="93">
        <v>65502935.469999999</v>
      </c>
      <c r="G13" s="10" t="s">
        <v>12</v>
      </c>
      <c r="H13" s="10" t="s">
        <v>12</v>
      </c>
      <c r="I13" s="10" t="s">
        <v>13</v>
      </c>
      <c r="J13" s="10" t="s">
        <v>14</v>
      </c>
      <c r="K13" s="9" t="s">
        <v>289</v>
      </c>
      <c r="L13" s="14">
        <v>42794</v>
      </c>
    </row>
    <row r="14" spans="1:12" s="6" customFormat="1" ht="409.5">
      <c r="A14" s="2">
        <f t="shared" si="1"/>
        <v>11</v>
      </c>
      <c r="B14" s="3">
        <v>42430</v>
      </c>
      <c r="C14" s="4" t="s">
        <v>31</v>
      </c>
      <c r="D14" s="93">
        <f t="shared" si="0"/>
        <v>63163302.830000006</v>
      </c>
      <c r="E14" s="93">
        <v>54729480.120000005</v>
      </c>
      <c r="F14" s="93">
        <v>8433822.7100000009</v>
      </c>
      <c r="G14" s="10" t="s">
        <v>32</v>
      </c>
      <c r="H14" s="10" t="s">
        <v>32</v>
      </c>
      <c r="I14" s="10" t="s">
        <v>13</v>
      </c>
      <c r="J14" s="10" t="s">
        <v>14</v>
      </c>
      <c r="K14" s="9" t="s">
        <v>33</v>
      </c>
      <c r="L14" s="14">
        <v>42825</v>
      </c>
    </row>
    <row r="15" spans="1:12" s="6" customFormat="1" ht="90">
      <c r="A15" s="2">
        <f t="shared" si="1"/>
        <v>12</v>
      </c>
      <c r="B15" s="3">
        <v>41000</v>
      </c>
      <c r="C15" s="4" t="s">
        <v>34</v>
      </c>
      <c r="D15" s="93">
        <f t="shared" si="0"/>
        <v>61061745.579999998</v>
      </c>
      <c r="E15" s="93">
        <v>61061745.579999998</v>
      </c>
      <c r="F15" s="93">
        <v>0</v>
      </c>
      <c r="G15" s="10" t="s">
        <v>12</v>
      </c>
      <c r="H15" s="10" t="s">
        <v>12</v>
      </c>
      <c r="I15" s="10" t="s">
        <v>13</v>
      </c>
      <c r="J15" s="10" t="s">
        <v>14</v>
      </c>
      <c r="K15" s="9" t="s">
        <v>35</v>
      </c>
      <c r="L15" s="11" t="s">
        <v>23</v>
      </c>
    </row>
    <row r="16" spans="1:12" s="6" customFormat="1" ht="30">
      <c r="A16" s="2">
        <f t="shared" si="1"/>
        <v>13</v>
      </c>
      <c r="B16" s="3">
        <v>41929</v>
      </c>
      <c r="C16" s="4" t="s">
        <v>36</v>
      </c>
      <c r="D16" s="93">
        <f t="shared" si="0"/>
        <v>59026847.039999999</v>
      </c>
      <c r="E16" s="93">
        <v>0</v>
      </c>
      <c r="F16" s="93">
        <v>59026847.039999999</v>
      </c>
      <c r="G16" s="10" t="s">
        <v>12</v>
      </c>
      <c r="H16" s="10" t="s">
        <v>12</v>
      </c>
      <c r="I16" s="10" t="s">
        <v>13</v>
      </c>
      <c r="J16" s="10" t="s">
        <v>14</v>
      </c>
      <c r="K16" s="9" t="s">
        <v>37</v>
      </c>
      <c r="L16" s="11" t="s">
        <v>23</v>
      </c>
    </row>
    <row r="17" spans="1:12" s="6" customFormat="1">
      <c r="A17" s="2">
        <f t="shared" si="1"/>
        <v>14</v>
      </c>
      <c r="B17" s="3">
        <v>42005</v>
      </c>
      <c r="C17" s="4" t="s">
        <v>27</v>
      </c>
      <c r="D17" s="93">
        <f t="shared" si="0"/>
        <v>58153296.719999999</v>
      </c>
      <c r="E17" s="93">
        <v>58153296.719999999</v>
      </c>
      <c r="F17" s="93">
        <v>0</v>
      </c>
      <c r="G17" s="10" t="s">
        <v>293</v>
      </c>
      <c r="H17" s="10" t="s">
        <v>38</v>
      </c>
      <c r="I17" s="10" t="s">
        <v>13</v>
      </c>
      <c r="J17" s="10" t="s">
        <v>14</v>
      </c>
      <c r="K17" s="9" t="s">
        <v>39</v>
      </c>
      <c r="L17" s="4" t="s">
        <v>16</v>
      </c>
    </row>
    <row r="18" spans="1:12" s="6" customFormat="1" ht="30">
      <c r="A18" s="2">
        <f t="shared" si="1"/>
        <v>15</v>
      </c>
      <c r="B18" s="3">
        <v>42095</v>
      </c>
      <c r="C18" s="4" t="s">
        <v>40</v>
      </c>
      <c r="D18" s="93">
        <f t="shared" si="0"/>
        <v>44256098.240000002</v>
      </c>
      <c r="E18" s="93">
        <v>44256098.240000002</v>
      </c>
      <c r="F18" s="93">
        <v>0</v>
      </c>
      <c r="G18" s="10" t="s">
        <v>12</v>
      </c>
      <c r="H18" s="10" t="s">
        <v>12</v>
      </c>
      <c r="I18" s="10" t="s">
        <v>13</v>
      </c>
      <c r="J18" s="10" t="s">
        <v>14</v>
      </c>
      <c r="K18" s="15" t="s">
        <v>41</v>
      </c>
      <c r="L18" s="9" t="s">
        <v>403</v>
      </c>
    </row>
    <row r="19" spans="1:12" s="6" customFormat="1" ht="30">
      <c r="A19" s="2">
        <f t="shared" si="1"/>
        <v>16</v>
      </c>
      <c r="B19" s="3">
        <v>40878</v>
      </c>
      <c r="C19" s="4" t="s">
        <v>42</v>
      </c>
      <c r="D19" s="93">
        <f t="shared" si="0"/>
        <v>43682298.530000001</v>
      </c>
      <c r="E19" s="93">
        <v>0</v>
      </c>
      <c r="F19" s="93">
        <v>43682298.530000001</v>
      </c>
      <c r="G19" s="10" t="s">
        <v>12</v>
      </c>
      <c r="H19" s="10" t="s">
        <v>389</v>
      </c>
      <c r="I19" s="10" t="s">
        <v>13</v>
      </c>
      <c r="J19" s="10" t="s">
        <v>14</v>
      </c>
      <c r="K19" s="9" t="s">
        <v>43</v>
      </c>
      <c r="L19" s="9" t="s">
        <v>403</v>
      </c>
    </row>
    <row r="20" spans="1:12" s="6" customFormat="1" ht="30">
      <c r="A20" s="2">
        <f t="shared" si="1"/>
        <v>17</v>
      </c>
      <c r="B20" s="3">
        <v>41334</v>
      </c>
      <c r="C20" s="4" t="s">
        <v>44</v>
      </c>
      <c r="D20" s="93">
        <f t="shared" si="0"/>
        <v>42328342.409999996</v>
      </c>
      <c r="E20" s="93">
        <v>35490857.319999993</v>
      </c>
      <c r="F20" s="93">
        <v>6837485.0899999999</v>
      </c>
      <c r="G20" s="10" t="s">
        <v>247</v>
      </c>
      <c r="H20" s="10" t="s">
        <v>248</v>
      </c>
      <c r="I20" s="10" t="s">
        <v>13</v>
      </c>
      <c r="J20" s="10" t="s">
        <v>105</v>
      </c>
      <c r="K20" s="9" t="s">
        <v>45</v>
      </c>
      <c r="L20" s="11" t="s">
        <v>23</v>
      </c>
    </row>
    <row r="21" spans="1:12" s="6" customFormat="1" ht="30">
      <c r="A21" s="2">
        <f t="shared" si="1"/>
        <v>18</v>
      </c>
      <c r="B21" s="3">
        <v>41699</v>
      </c>
      <c r="C21" s="4" t="s">
        <v>46</v>
      </c>
      <c r="D21" s="93">
        <f t="shared" si="0"/>
        <v>41773991</v>
      </c>
      <c r="E21" s="93">
        <v>41773991</v>
      </c>
      <c r="F21" s="93">
        <v>0</v>
      </c>
      <c r="G21" s="10" t="s">
        <v>12</v>
      </c>
      <c r="H21" s="10" t="s">
        <v>389</v>
      </c>
      <c r="I21" s="10" t="s">
        <v>13</v>
      </c>
      <c r="J21" s="10" t="s">
        <v>14</v>
      </c>
      <c r="K21" s="9" t="s">
        <v>47</v>
      </c>
      <c r="L21" s="4" t="s">
        <v>21</v>
      </c>
    </row>
    <row r="22" spans="1:12" s="6" customFormat="1" ht="15" customHeight="1">
      <c r="A22" s="2">
        <f t="shared" si="1"/>
        <v>19</v>
      </c>
      <c r="B22" s="3">
        <v>41365</v>
      </c>
      <c r="C22" s="4" t="s">
        <v>48</v>
      </c>
      <c r="D22" s="93">
        <f t="shared" si="0"/>
        <v>40208958.039999999</v>
      </c>
      <c r="E22" s="93">
        <v>40208958.039999999</v>
      </c>
      <c r="F22" s="93">
        <v>0</v>
      </c>
      <c r="G22" s="10" t="s">
        <v>12</v>
      </c>
      <c r="H22" s="10" t="s">
        <v>12</v>
      </c>
      <c r="I22" s="10" t="s">
        <v>13</v>
      </c>
      <c r="J22" s="10" t="s">
        <v>14</v>
      </c>
      <c r="K22" s="9" t="s">
        <v>49</v>
      </c>
      <c r="L22" s="11" t="s">
        <v>23</v>
      </c>
    </row>
    <row r="23" spans="1:12" s="6" customFormat="1" ht="60" customHeight="1">
      <c r="A23" s="2">
        <f t="shared" si="1"/>
        <v>20</v>
      </c>
      <c r="B23" s="3">
        <v>41699</v>
      </c>
      <c r="C23" s="16" t="s">
        <v>50</v>
      </c>
      <c r="D23" s="93">
        <f t="shared" si="0"/>
        <v>39357601.060000002</v>
      </c>
      <c r="E23" s="93">
        <v>24413231.25</v>
      </c>
      <c r="F23" s="93">
        <v>14944369.809999999</v>
      </c>
      <c r="G23" s="10" t="s">
        <v>12</v>
      </c>
      <c r="H23" s="10" t="s">
        <v>12</v>
      </c>
      <c r="I23" s="10" t="s">
        <v>13</v>
      </c>
      <c r="J23" s="10" t="s">
        <v>14</v>
      </c>
      <c r="K23" s="9" t="s">
        <v>51</v>
      </c>
      <c r="L23" s="9" t="s">
        <v>403</v>
      </c>
    </row>
    <row r="24" spans="1:12" s="6" customFormat="1" ht="15" customHeight="1">
      <c r="A24" s="2">
        <f t="shared" si="1"/>
        <v>21</v>
      </c>
      <c r="B24" s="3">
        <v>40210</v>
      </c>
      <c r="C24" s="4" t="s">
        <v>52</v>
      </c>
      <c r="D24" s="93">
        <f t="shared" si="0"/>
        <v>39028794</v>
      </c>
      <c r="E24" s="93">
        <v>39028794</v>
      </c>
      <c r="F24" s="93">
        <v>0</v>
      </c>
      <c r="G24" s="10" t="s">
        <v>12</v>
      </c>
      <c r="H24" s="10" t="s">
        <v>12</v>
      </c>
      <c r="I24" s="10" t="s">
        <v>13</v>
      </c>
      <c r="J24" s="10" t="s">
        <v>14</v>
      </c>
      <c r="K24" s="9" t="s">
        <v>53</v>
      </c>
      <c r="L24" s="11" t="s">
        <v>23</v>
      </c>
    </row>
    <row r="25" spans="1:12" s="6" customFormat="1" ht="36.75" customHeight="1">
      <c r="A25" s="2">
        <f t="shared" si="1"/>
        <v>22</v>
      </c>
      <c r="B25" s="3">
        <v>42064</v>
      </c>
      <c r="C25" s="4" t="s">
        <v>54</v>
      </c>
      <c r="D25" s="93">
        <f t="shared" si="0"/>
        <v>36226674.340000004</v>
      </c>
      <c r="E25" s="93">
        <v>17802148.829999998</v>
      </c>
      <c r="F25" s="93">
        <v>18424525.510000002</v>
      </c>
      <c r="G25" s="10" t="s">
        <v>55</v>
      </c>
      <c r="H25" s="10" t="s">
        <v>56</v>
      </c>
      <c r="I25" s="10" t="s">
        <v>13</v>
      </c>
      <c r="J25" s="10" t="s">
        <v>105</v>
      </c>
      <c r="K25" s="9" t="s">
        <v>57</v>
      </c>
      <c r="L25" s="11" t="s">
        <v>58</v>
      </c>
    </row>
    <row r="26" spans="1:12" s="6" customFormat="1" ht="60">
      <c r="A26" s="2">
        <f t="shared" si="1"/>
        <v>23</v>
      </c>
      <c r="B26" s="8" t="s">
        <v>17</v>
      </c>
      <c r="C26" s="4" t="s">
        <v>59</v>
      </c>
      <c r="D26" s="93">
        <f t="shared" si="0"/>
        <v>34505166.880000025</v>
      </c>
      <c r="E26" s="93">
        <v>30788951.220000025</v>
      </c>
      <c r="F26" s="93">
        <v>3716215.6599999992</v>
      </c>
      <c r="G26" s="10" t="s">
        <v>60</v>
      </c>
      <c r="H26" s="10" t="s">
        <v>61</v>
      </c>
      <c r="I26" s="10" t="s">
        <v>13</v>
      </c>
      <c r="J26" s="10" t="s">
        <v>14</v>
      </c>
      <c r="K26" s="9" t="s">
        <v>250</v>
      </c>
      <c r="L26" s="11" t="s">
        <v>58</v>
      </c>
    </row>
    <row r="27" spans="1:12" s="6" customFormat="1" ht="30">
      <c r="A27" s="2">
        <f t="shared" si="1"/>
        <v>24</v>
      </c>
      <c r="B27" s="3">
        <v>41883</v>
      </c>
      <c r="C27" s="4" t="s">
        <v>62</v>
      </c>
      <c r="D27" s="93">
        <f t="shared" si="0"/>
        <v>33768214.289999999</v>
      </c>
      <c r="E27" s="93">
        <v>33768214.289999999</v>
      </c>
      <c r="F27" s="93">
        <v>0</v>
      </c>
      <c r="G27" s="10" t="s">
        <v>32</v>
      </c>
      <c r="H27" s="10" t="s">
        <v>32</v>
      </c>
      <c r="I27" s="10" t="s">
        <v>63</v>
      </c>
      <c r="J27" s="10" t="s">
        <v>14</v>
      </c>
      <c r="K27" s="9" t="s">
        <v>64</v>
      </c>
      <c r="L27" s="14">
        <v>42825</v>
      </c>
    </row>
    <row r="28" spans="1:12" s="6" customFormat="1" ht="30">
      <c r="A28" s="2">
        <f t="shared" si="1"/>
        <v>25</v>
      </c>
      <c r="B28" s="3">
        <v>41852</v>
      </c>
      <c r="C28" s="4" t="s">
        <v>65</v>
      </c>
      <c r="D28" s="93">
        <f t="shared" si="0"/>
        <v>33207932.75</v>
      </c>
      <c r="E28" s="93">
        <v>12292283.369999995</v>
      </c>
      <c r="F28" s="93">
        <v>20915649.380000003</v>
      </c>
      <c r="G28" s="10"/>
      <c r="H28" s="10" t="s">
        <v>388</v>
      </c>
      <c r="I28" s="10" t="s">
        <v>13</v>
      </c>
      <c r="J28" s="10" t="s">
        <v>105</v>
      </c>
      <c r="K28" s="15" t="s">
        <v>251</v>
      </c>
      <c r="L28" s="11" t="s">
        <v>58</v>
      </c>
    </row>
    <row r="29" spans="1:12" s="6" customFormat="1" ht="30">
      <c r="A29" s="2">
        <f t="shared" si="1"/>
        <v>26</v>
      </c>
      <c r="B29" s="3">
        <v>41640</v>
      </c>
      <c r="C29" s="4" t="s">
        <v>66</v>
      </c>
      <c r="D29" s="93">
        <f t="shared" si="0"/>
        <v>30299325.389999997</v>
      </c>
      <c r="E29" s="93">
        <v>6991879.0499999998</v>
      </c>
      <c r="F29" s="93">
        <v>23307446.339999996</v>
      </c>
      <c r="G29" s="10" t="s">
        <v>12</v>
      </c>
      <c r="H29" s="10" t="s">
        <v>12</v>
      </c>
      <c r="I29" s="10" t="s">
        <v>13</v>
      </c>
      <c r="J29" s="10" t="s">
        <v>14</v>
      </c>
      <c r="K29" s="9" t="s">
        <v>67</v>
      </c>
      <c r="L29" s="14" t="s">
        <v>23</v>
      </c>
    </row>
    <row r="30" spans="1:12" s="6" customFormat="1">
      <c r="A30" s="2">
        <f t="shared" si="1"/>
        <v>27</v>
      </c>
      <c r="B30" s="3">
        <v>42064</v>
      </c>
      <c r="C30" s="4" t="s">
        <v>68</v>
      </c>
      <c r="D30" s="93">
        <f t="shared" si="0"/>
        <v>29947756.920000002</v>
      </c>
      <c r="E30" s="93">
        <v>24706036.920000002</v>
      </c>
      <c r="F30" s="93">
        <v>5241720</v>
      </c>
      <c r="G30" s="10" t="s">
        <v>32</v>
      </c>
      <c r="H30" s="10" t="s">
        <v>32</v>
      </c>
      <c r="I30" s="10" t="s">
        <v>63</v>
      </c>
      <c r="J30" s="10" t="s">
        <v>14</v>
      </c>
      <c r="K30" s="9" t="s">
        <v>252</v>
      </c>
      <c r="L30" s="14">
        <v>42825</v>
      </c>
    </row>
    <row r="31" spans="1:12" s="6" customFormat="1" ht="60">
      <c r="A31" s="2">
        <f t="shared" si="1"/>
        <v>28</v>
      </c>
      <c r="B31" s="3">
        <v>41699</v>
      </c>
      <c r="C31" s="4" t="s">
        <v>69</v>
      </c>
      <c r="D31" s="93">
        <f t="shared" si="0"/>
        <v>28635640.32</v>
      </c>
      <c r="E31" s="93">
        <v>17410690.530000001</v>
      </c>
      <c r="F31" s="93">
        <v>11224949.789999999</v>
      </c>
      <c r="G31" s="10" t="s">
        <v>32</v>
      </c>
      <c r="H31" s="10" t="s">
        <v>32</v>
      </c>
      <c r="I31" s="10" t="s">
        <v>63</v>
      </c>
      <c r="J31" s="10" t="s">
        <v>14</v>
      </c>
      <c r="K31" s="9" t="s">
        <v>250</v>
      </c>
      <c r="L31" s="14">
        <v>42825</v>
      </c>
    </row>
    <row r="32" spans="1:12" s="6" customFormat="1">
      <c r="A32" s="2">
        <f t="shared" si="1"/>
        <v>29</v>
      </c>
      <c r="B32" s="3">
        <v>40848</v>
      </c>
      <c r="C32" s="4" t="s">
        <v>70</v>
      </c>
      <c r="D32" s="93">
        <f t="shared" si="0"/>
        <v>28104547.829999998</v>
      </c>
      <c r="E32" s="93">
        <v>28104547.829999998</v>
      </c>
      <c r="F32" s="93">
        <v>0</v>
      </c>
      <c r="G32" s="10" t="s">
        <v>32</v>
      </c>
      <c r="H32" s="10" t="s">
        <v>32</v>
      </c>
      <c r="I32" s="10" t="s">
        <v>63</v>
      </c>
      <c r="J32" s="10" t="s">
        <v>14</v>
      </c>
      <c r="K32" s="9" t="s">
        <v>252</v>
      </c>
      <c r="L32" s="14">
        <v>42825</v>
      </c>
    </row>
    <row r="33" spans="1:12" s="6" customFormat="1" ht="45">
      <c r="A33" s="2">
        <f t="shared" si="1"/>
        <v>30</v>
      </c>
      <c r="B33" s="8" t="s">
        <v>17</v>
      </c>
      <c r="C33" s="4" t="s">
        <v>71</v>
      </c>
      <c r="D33" s="93">
        <f t="shared" si="0"/>
        <v>26576136</v>
      </c>
      <c r="E33" s="93">
        <v>26576136</v>
      </c>
      <c r="F33" s="93">
        <v>0</v>
      </c>
      <c r="G33" s="10" t="s">
        <v>12</v>
      </c>
      <c r="H33" s="10" t="s">
        <v>389</v>
      </c>
      <c r="I33" s="10" t="s">
        <v>13</v>
      </c>
      <c r="J33" s="10" t="s">
        <v>14</v>
      </c>
      <c r="K33" s="9" t="s">
        <v>379</v>
      </c>
      <c r="L33" s="9" t="s">
        <v>403</v>
      </c>
    </row>
    <row r="34" spans="1:12" s="6" customFormat="1" ht="30">
      <c r="A34" s="2">
        <f t="shared" si="1"/>
        <v>31</v>
      </c>
      <c r="B34" s="3">
        <v>41702</v>
      </c>
      <c r="C34" s="4" t="s">
        <v>72</v>
      </c>
      <c r="D34" s="93">
        <f t="shared" si="0"/>
        <v>23635110</v>
      </c>
      <c r="E34" s="93">
        <v>0</v>
      </c>
      <c r="F34" s="93">
        <v>23635110</v>
      </c>
      <c r="G34" s="10" t="s">
        <v>12</v>
      </c>
      <c r="H34" s="10" t="s">
        <v>12</v>
      </c>
      <c r="I34" s="10" t="s">
        <v>13</v>
      </c>
      <c r="J34" s="10" t="s">
        <v>14</v>
      </c>
      <c r="K34" s="9" t="s">
        <v>43</v>
      </c>
      <c r="L34" s="11" t="s">
        <v>23</v>
      </c>
    </row>
    <row r="35" spans="1:12" s="6" customFormat="1">
      <c r="A35" s="2">
        <f t="shared" si="1"/>
        <v>32</v>
      </c>
      <c r="B35" s="3">
        <v>42064</v>
      </c>
      <c r="C35" s="4" t="s">
        <v>73</v>
      </c>
      <c r="D35" s="93">
        <f t="shared" si="0"/>
        <v>23176094.850000001</v>
      </c>
      <c r="E35" s="93">
        <v>12773276.789999999</v>
      </c>
      <c r="F35" s="93">
        <v>10402818.060000001</v>
      </c>
      <c r="G35" s="10" t="s">
        <v>32</v>
      </c>
      <c r="H35" s="10" t="s">
        <v>32</v>
      </c>
      <c r="I35" s="10" t="s">
        <v>63</v>
      </c>
      <c r="J35" s="10" t="s">
        <v>14</v>
      </c>
      <c r="K35" s="9" t="s">
        <v>253</v>
      </c>
      <c r="L35" s="14">
        <v>42825</v>
      </c>
    </row>
    <row r="36" spans="1:12" s="6" customFormat="1" ht="49.5" customHeight="1">
      <c r="A36" s="2">
        <f t="shared" si="1"/>
        <v>33</v>
      </c>
      <c r="B36" s="3">
        <v>42064</v>
      </c>
      <c r="C36" s="4" t="s">
        <v>74</v>
      </c>
      <c r="D36" s="93">
        <f t="shared" si="0"/>
        <v>22400000</v>
      </c>
      <c r="E36" s="93">
        <v>0</v>
      </c>
      <c r="F36" s="93">
        <v>22400000</v>
      </c>
      <c r="G36" s="10" t="s">
        <v>12</v>
      </c>
      <c r="H36" s="10" t="s">
        <v>12</v>
      </c>
      <c r="I36" s="10" t="s">
        <v>13</v>
      </c>
      <c r="J36" s="10" t="s">
        <v>14</v>
      </c>
      <c r="K36" s="9" t="s">
        <v>255</v>
      </c>
      <c r="L36" s="90">
        <v>42705</v>
      </c>
    </row>
    <row r="37" spans="1:12" s="6" customFormat="1" ht="52.5" customHeight="1">
      <c r="A37" s="2">
        <f t="shared" si="1"/>
        <v>34</v>
      </c>
      <c r="B37" s="3">
        <v>41395</v>
      </c>
      <c r="C37" s="4" t="s">
        <v>75</v>
      </c>
      <c r="D37" s="93">
        <f t="shared" si="0"/>
        <v>21975096.190000001</v>
      </c>
      <c r="E37" s="93">
        <v>18057208.25</v>
      </c>
      <c r="F37" s="93">
        <v>3917887.94</v>
      </c>
      <c r="G37" s="10" t="s">
        <v>12</v>
      </c>
      <c r="H37" s="10" t="s">
        <v>12</v>
      </c>
      <c r="I37" s="10" t="s">
        <v>13</v>
      </c>
      <c r="J37" s="10" t="s">
        <v>14</v>
      </c>
      <c r="K37" s="9" t="s">
        <v>255</v>
      </c>
      <c r="L37" s="11" t="s">
        <v>23</v>
      </c>
    </row>
    <row r="38" spans="1:12" s="6" customFormat="1" ht="90">
      <c r="A38" s="2">
        <f t="shared" si="1"/>
        <v>35</v>
      </c>
      <c r="B38" s="3">
        <v>40269</v>
      </c>
      <c r="C38" s="4" t="s">
        <v>401</v>
      </c>
      <c r="D38" s="93">
        <f t="shared" si="0"/>
        <v>20444521.079999998</v>
      </c>
      <c r="E38" s="93">
        <v>0</v>
      </c>
      <c r="F38" s="93">
        <v>20444521.079999998</v>
      </c>
      <c r="G38" s="10" t="s">
        <v>12</v>
      </c>
      <c r="H38" s="10" t="s">
        <v>390</v>
      </c>
      <c r="I38" s="10" t="s">
        <v>13</v>
      </c>
      <c r="J38" s="10" t="s">
        <v>14</v>
      </c>
      <c r="K38" s="9" t="s">
        <v>43</v>
      </c>
      <c r="L38" s="4" t="s">
        <v>402</v>
      </c>
    </row>
    <row r="39" spans="1:12" s="6" customFormat="1" ht="27.75" customHeight="1">
      <c r="A39" s="2">
        <f t="shared" si="1"/>
        <v>36</v>
      </c>
      <c r="B39" s="3">
        <v>42064</v>
      </c>
      <c r="C39" s="4" t="s">
        <v>76</v>
      </c>
      <c r="D39" s="93">
        <f t="shared" si="0"/>
        <v>19617922.780000001</v>
      </c>
      <c r="E39" s="93">
        <v>19617922.780000001</v>
      </c>
      <c r="F39" s="93">
        <v>0</v>
      </c>
      <c r="G39" s="10"/>
      <c r="H39" s="10" t="s">
        <v>388</v>
      </c>
      <c r="I39" s="10" t="s">
        <v>13</v>
      </c>
      <c r="J39" s="10" t="s">
        <v>105</v>
      </c>
      <c r="K39" s="9" t="s">
        <v>254</v>
      </c>
      <c r="L39" s="11" t="s">
        <v>58</v>
      </c>
    </row>
    <row r="40" spans="1:12" s="6" customFormat="1" ht="49.5" customHeight="1">
      <c r="A40" s="2">
        <f t="shared" si="1"/>
        <v>37</v>
      </c>
      <c r="B40" s="3">
        <v>40118</v>
      </c>
      <c r="C40" s="4" t="s">
        <v>77</v>
      </c>
      <c r="D40" s="93">
        <f t="shared" si="0"/>
        <v>19371624.420000002</v>
      </c>
      <c r="E40" s="93">
        <v>0</v>
      </c>
      <c r="F40" s="93">
        <v>19371624.420000002</v>
      </c>
      <c r="G40" s="10" t="s">
        <v>12</v>
      </c>
      <c r="H40" s="10" t="s">
        <v>12</v>
      </c>
      <c r="I40" s="10" t="s">
        <v>13</v>
      </c>
      <c r="J40" s="10" t="s">
        <v>14</v>
      </c>
      <c r="K40" s="9" t="s">
        <v>255</v>
      </c>
      <c r="L40" s="14">
        <v>42766</v>
      </c>
    </row>
    <row r="41" spans="1:12" s="6" customFormat="1">
      <c r="A41" s="2">
        <f t="shared" si="1"/>
        <v>38</v>
      </c>
      <c r="B41" s="8" t="s">
        <v>17</v>
      </c>
      <c r="C41" s="4" t="s">
        <v>78</v>
      </c>
      <c r="D41" s="93">
        <f t="shared" si="0"/>
        <v>17528000</v>
      </c>
      <c r="E41" s="93">
        <v>17528000</v>
      </c>
      <c r="F41" s="93">
        <v>0</v>
      </c>
      <c r="G41" s="10" t="s">
        <v>32</v>
      </c>
      <c r="H41" s="10" t="s">
        <v>32</v>
      </c>
      <c r="I41" s="10" t="s">
        <v>63</v>
      </c>
      <c r="J41" s="10" t="s">
        <v>14</v>
      </c>
      <c r="K41" s="9" t="s">
        <v>253</v>
      </c>
      <c r="L41" s="14">
        <v>42825</v>
      </c>
    </row>
    <row r="42" spans="1:12" s="6" customFormat="1" ht="30">
      <c r="A42" s="2">
        <f t="shared" si="1"/>
        <v>39</v>
      </c>
      <c r="B42" s="3">
        <v>41913</v>
      </c>
      <c r="C42" s="4" t="s">
        <v>79</v>
      </c>
      <c r="D42" s="93">
        <f t="shared" si="0"/>
        <v>16824120</v>
      </c>
      <c r="E42" s="93">
        <v>0</v>
      </c>
      <c r="F42" s="93">
        <v>16824120</v>
      </c>
      <c r="G42" s="10" t="s">
        <v>12</v>
      </c>
      <c r="H42" s="10" t="s">
        <v>12</v>
      </c>
      <c r="I42" s="10" t="s">
        <v>13</v>
      </c>
      <c r="J42" s="10" t="s">
        <v>14</v>
      </c>
      <c r="K42" s="15" t="s">
        <v>251</v>
      </c>
      <c r="L42" s="11" t="s">
        <v>23</v>
      </c>
    </row>
    <row r="43" spans="1:12" s="6" customFormat="1">
      <c r="A43" s="2">
        <f t="shared" si="1"/>
        <v>40</v>
      </c>
      <c r="B43" s="8" t="s">
        <v>17</v>
      </c>
      <c r="C43" s="4" t="s">
        <v>59</v>
      </c>
      <c r="D43" s="93">
        <f t="shared" si="0"/>
        <v>16764111</v>
      </c>
      <c r="E43" s="93">
        <v>16764111</v>
      </c>
      <c r="F43" s="93">
        <v>0</v>
      </c>
      <c r="G43" s="10" t="s">
        <v>32</v>
      </c>
      <c r="H43" s="10" t="s">
        <v>32</v>
      </c>
      <c r="I43" s="10" t="s">
        <v>63</v>
      </c>
      <c r="J43" s="10" t="s">
        <v>14</v>
      </c>
      <c r="K43" s="9" t="s">
        <v>252</v>
      </c>
      <c r="L43" s="14">
        <v>42825</v>
      </c>
    </row>
    <row r="44" spans="1:12" s="6" customFormat="1" ht="15" customHeight="1">
      <c r="A44" s="2">
        <f t="shared" si="1"/>
        <v>41</v>
      </c>
      <c r="B44" s="3">
        <v>41183</v>
      </c>
      <c r="C44" s="4" t="s">
        <v>80</v>
      </c>
      <c r="D44" s="93">
        <f t="shared" si="0"/>
        <v>16592398.800000001</v>
      </c>
      <c r="E44" s="93">
        <v>16592398.800000001</v>
      </c>
      <c r="F44" s="93">
        <v>0</v>
      </c>
      <c r="G44" s="10" t="s">
        <v>12</v>
      </c>
      <c r="H44" s="10" t="s">
        <v>12</v>
      </c>
      <c r="I44" s="10" t="s">
        <v>13</v>
      </c>
      <c r="J44" s="10" t="s">
        <v>14</v>
      </c>
      <c r="K44" s="9" t="s">
        <v>53</v>
      </c>
      <c r="L44" s="11" t="s">
        <v>23</v>
      </c>
    </row>
    <row r="45" spans="1:12" s="6" customFormat="1">
      <c r="A45" s="2">
        <f t="shared" si="1"/>
        <v>42</v>
      </c>
      <c r="B45" s="3">
        <v>41591</v>
      </c>
      <c r="C45" s="4" t="s">
        <v>81</v>
      </c>
      <c r="D45" s="93">
        <f t="shared" si="0"/>
        <v>16000000</v>
      </c>
      <c r="E45" s="93">
        <v>0</v>
      </c>
      <c r="F45" s="93">
        <v>16000000</v>
      </c>
      <c r="G45" s="10" t="s">
        <v>32</v>
      </c>
      <c r="H45" s="10" t="s">
        <v>32</v>
      </c>
      <c r="I45" s="10" t="s">
        <v>63</v>
      </c>
      <c r="J45" s="10" t="s">
        <v>14</v>
      </c>
      <c r="K45" s="9" t="s">
        <v>380</v>
      </c>
      <c r="L45" s="14">
        <v>42825</v>
      </c>
    </row>
    <row r="46" spans="1:12" s="6" customFormat="1" ht="30">
      <c r="A46" s="2">
        <f t="shared" si="1"/>
        <v>43</v>
      </c>
      <c r="B46" s="3">
        <v>41821</v>
      </c>
      <c r="C46" s="4" t="s">
        <v>82</v>
      </c>
      <c r="D46" s="93">
        <f t="shared" si="0"/>
        <v>11699573.33</v>
      </c>
      <c r="E46" s="93">
        <v>11699573.33</v>
      </c>
      <c r="F46" s="93">
        <v>0</v>
      </c>
      <c r="G46" s="10" t="s">
        <v>12</v>
      </c>
      <c r="H46" s="10" t="s">
        <v>12</v>
      </c>
      <c r="I46" s="10" t="s">
        <v>13</v>
      </c>
      <c r="J46" s="10" t="s">
        <v>14</v>
      </c>
      <c r="K46" s="15" t="s">
        <v>251</v>
      </c>
      <c r="L46" s="11" t="s">
        <v>23</v>
      </c>
    </row>
    <row r="47" spans="1:12" s="6" customFormat="1" ht="49.5" customHeight="1">
      <c r="A47" s="2">
        <f t="shared" si="1"/>
        <v>44</v>
      </c>
      <c r="B47" s="3">
        <v>40725</v>
      </c>
      <c r="C47" s="4" t="s">
        <v>83</v>
      </c>
      <c r="D47" s="93">
        <f t="shared" si="0"/>
        <v>10992874</v>
      </c>
      <c r="E47" s="93">
        <v>0</v>
      </c>
      <c r="F47" s="93">
        <v>10992874</v>
      </c>
      <c r="G47" s="10" t="s">
        <v>12</v>
      </c>
      <c r="H47" s="10" t="s">
        <v>12</v>
      </c>
      <c r="I47" s="10" t="s">
        <v>13</v>
      </c>
      <c r="J47" s="10" t="s">
        <v>14</v>
      </c>
      <c r="K47" s="9" t="s">
        <v>255</v>
      </c>
      <c r="L47" s="11" t="s">
        <v>23</v>
      </c>
    </row>
    <row r="48" spans="1:12" s="6" customFormat="1" ht="49.5" customHeight="1">
      <c r="A48" s="2">
        <f t="shared" si="1"/>
        <v>45</v>
      </c>
      <c r="B48" s="8" t="s">
        <v>17</v>
      </c>
      <c r="C48" s="4" t="s">
        <v>84</v>
      </c>
      <c r="D48" s="93">
        <f t="shared" si="0"/>
        <v>10833774</v>
      </c>
      <c r="E48" s="93">
        <v>10833774</v>
      </c>
      <c r="F48" s="93">
        <v>0</v>
      </c>
      <c r="G48" s="10"/>
      <c r="H48" s="10" t="s">
        <v>388</v>
      </c>
      <c r="I48" s="10" t="s">
        <v>13</v>
      </c>
      <c r="J48" s="10" t="s">
        <v>105</v>
      </c>
      <c r="K48" s="9" t="s">
        <v>255</v>
      </c>
      <c r="L48" s="11" t="s">
        <v>58</v>
      </c>
    </row>
    <row r="49" spans="1:12" s="6" customFormat="1" ht="15" customHeight="1">
      <c r="A49" s="2">
        <f t="shared" si="1"/>
        <v>46</v>
      </c>
      <c r="B49" s="8" t="s">
        <v>17</v>
      </c>
      <c r="C49" s="4" t="s">
        <v>85</v>
      </c>
      <c r="D49" s="93">
        <f t="shared" si="0"/>
        <v>10600000</v>
      </c>
      <c r="E49" s="93">
        <v>10600000</v>
      </c>
      <c r="F49" s="93">
        <v>0</v>
      </c>
      <c r="G49" s="10" t="s">
        <v>12</v>
      </c>
      <c r="H49" s="10" t="s">
        <v>12</v>
      </c>
      <c r="I49" s="10" t="s">
        <v>13</v>
      </c>
      <c r="J49" s="10" t="s">
        <v>14</v>
      </c>
      <c r="K49" s="9" t="s">
        <v>256</v>
      </c>
      <c r="L49" s="11" t="s">
        <v>23</v>
      </c>
    </row>
    <row r="50" spans="1:12" s="6" customFormat="1">
      <c r="A50" s="2">
        <f t="shared" si="1"/>
        <v>47</v>
      </c>
      <c r="B50" s="17">
        <v>41562</v>
      </c>
      <c r="C50" s="4" t="s">
        <v>22</v>
      </c>
      <c r="D50" s="93">
        <f t="shared" si="0"/>
        <v>10523075.35</v>
      </c>
      <c r="E50" s="93">
        <v>10523075.35</v>
      </c>
      <c r="F50" s="93">
        <v>0</v>
      </c>
      <c r="G50" s="10" t="s">
        <v>32</v>
      </c>
      <c r="H50" s="10" t="s">
        <v>32</v>
      </c>
      <c r="I50" s="10" t="s">
        <v>63</v>
      </c>
      <c r="J50" s="10" t="s">
        <v>14</v>
      </c>
      <c r="K50" s="9" t="s">
        <v>252</v>
      </c>
      <c r="L50" s="14">
        <v>42825</v>
      </c>
    </row>
    <row r="51" spans="1:12" s="6" customFormat="1" ht="30">
      <c r="A51" s="2">
        <f t="shared" si="1"/>
        <v>48</v>
      </c>
      <c r="B51" s="3">
        <v>41365</v>
      </c>
      <c r="C51" s="4" t="s">
        <v>86</v>
      </c>
      <c r="D51" s="93">
        <f t="shared" si="0"/>
        <v>10423264.34</v>
      </c>
      <c r="E51" s="93">
        <v>7778189.1900000004</v>
      </c>
      <c r="F51" s="93">
        <v>2645075.1499999994</v>
      </c>
      <c r="G51" s="10" t="s">
        <v>12</v>
      </c>
      <c r="H51" s="10" t="s">
        <v>12</v>
      </c>
      <c r="I51" s="10" t="s">
        <v>13</v>
      </c>
      <c r="J51" s="10" t="s">
        <v>14</v>
      </c>
      <c r="K51" s="15" t="s">
        <v>257</v>
      </c>
      <c r="L51" s="11" t="s">
        <v>23</v>
      </c>
    </row>
    <row r="52" spans="1:12" s="6" customFormat="1" ht="30">
      <c r="A52" s="2">
        <f t="shared" si="1"/>
        <v>49</v>
      </c>
      <c r="B52" s="3">
        <v>42064</v>
      </c>
      <c r="C52" s="4" t="s">
        <v>87</v>
      </c>
      <c r="D52" s="93">
        <f t="shared" si="0"/>
        <v>10050000</v>
      </c>
      <c r="E52" s="93">
        <v>10050000</v>
      </c>
      <c r="F52" s="93">
        <v>0</v>
      </c>
      <c r="G52" s="10" t="s">
        <v>32</v>
      </c>
      <c r="H52" s="10" t="s">
        <v>32</v>
      </c>
      <c r="I52" s="10" t="s">
        <v>63</v>
      </c>
      <c r="J52" s="10" t="s">
        <v>14</v>
      </c>
      <c r="K52" s="15" t="s">
        <v>251</v>
      </c>
      <c r="L52" s="14">
        <v>42825</v>
      </c>
    </row>
    <row r="53" spans="1:12" s="6" customFormat="1" ht="30">
      <c r="A53" s="2">
        <f t="shared" si="1"/>
        <v>50</v>
      </c>
      <c r="B53" s="8" t="s">
        <v>17</v>
      </c>
      <c r="C53" s="4" t="s">
        <v>88</v>
      </c>
      <c r="D53" s="93">
        <f t="shared" si="0"/>
        <v>10000000</v>
      </c>
      <c r="E53" s="93">
        <v>10000000</v>
      </c>
      <c r="F53" s="93">
        <v>0</v>
      </c>
      <c r="G53" s="10" t="s">
        <v>12</v>
      </c>
      <c r="H53" s="10" t="s">
        <v>12</v>
      </c>
      <c r="I53" s="10" t="s">
        <v>13</v>
      </c>
      <c r="J53" s="10" t="s">
        <v>14</v>
      </c>
      <c r="K53" s="9" t="s">
        <v>258</v>
      </c>
      <c r="L53" s="14">
        <v>42766</v>
      </c>
    </row>
    <row r="54" spans="1:12" s="6" customFormat="1">
      <c r="A54" s="2">
        <f t="shared" si="1"/>
        <v>51</v>
      </c>
      <c r="B54" s="3">
        <v>42064</v>
      </c>
      <c r="C54" s="4" t="s">
        <v>89</v>
      </c>
      <c r="D54" s="93">
        <f t="shared" si="0"/>
        <v>9614047</v>
      </c>
      <c r="E54" s="93">
        <v>0</v>
      </c>
      <c r="F54" s="93">
        <v>9614047</v>
      </c>
      <c r="G54" s="10" t="s">
        <v>32</v>
      </c>
      <c r="H54" s="10" t="s">
        <v>32</v>
      </c>
      <c r="I54" s="10" t="s">
        <v>63</v>
      </c>
      <c r="J54" s="10" t="s">
        <v>14</v>
      </c>
      <c r="K54" s="9" t="s">
        <v>43</v>
      </c>
      <c r="L54" s="14">
        <v>42825</v>
      </c>
    </row>
    <row r="55" spans="1:12" s="6" customFormat="1">
      <c r="A55" s="2">
        <f t="shared" si="1"/>
        <v>52</v>
      </c>
      <c r="B55" s="3">
        <v>42430</v>
      </c>
      <c r="C55" s="4" t="s">
        <v>90</v>
      </c>
      <c r="D55" s="93">
        <f t="shared" si="0"/>
        <v>9074218</v>
      </c>
      <c r="E55" s="93">
        <v>0</v>
      </c>
      <c r="F55" s="93">
        <v>9074218</v>
      </c>
      <c r="G55" s="10" t="s">
        <v>32</v>
      </c>
      <c r="H55" s="10" t="s">
        <v>32</v>
      </c>
      <c r="I55" s="10" t="s">
        <v>63</v>
      </c>
      <c r="J55" s="10" t="s">
        <v>14</v>
      </c>
      <c r="K55" s="9" t="s">
        <v>259</v>
      </c>
      <c r="L55" s="14">
        <v>42825</v>
      </c>
    </row>
    <row r="56" spans="1:12" s="6" customFormat="1">
      <c r="A56" s="2">
        <f t="shared" si="1"/>
        <v>53</v>
      </c>
      <c r="B56" s="3">
        <v>41699</v>
      </c>
      <c r="C56" s="4" t="s">
        <v>91</v>
      </c>
      <c r="D56" s="93">
        <f t="shared" si="0"/>
        <v>8962041.4700000007</v>
      </c>
      <c r="E56" s="93">
        <v>8962041.4700000007</v>
      </c>
      <c r="F56" s="93">
        <v>0</v>
      </c>
      <c r="G56" s="10" t="s">
        <v>32</v>
      </c>
      <c r="H56" s="10" t="s">
        <v>32</v>
      </c>
      <c r="I56" s="10" t="s">
        <v>63</v>
      </c>
      <c r="J56" s="10" t="s">
        <v>14</v>
      </c>
      <c r="K56" s="9" t="s">
        <v>252</v>
      </c>
      <c r="L56" s="14">
        <v>42825</v>
      </c>
    </row>
    <row r="57" spans="1:12" s="6" customFormat="1" ht="30">
      <c r="A57" s="2">
        <f t="shared" si="1"/>
        <v>54</v>
      </c>
      <c r="B57" s="3">
        <v>41334</v>
      </c>
      <c r="C57" s="4" t="s">
        <v>92</v>
      </c>
      <c r="D57" s="93">
        <f t="shared" si="0"/>
        <v>8914950.6199999992</v>
      </c>
      <c r="E57" s="93">
        <v>8914950.6199999992</v>
      </c>
      <c r="F57" s="93">
        <v>0</v>
      </c>
      <c r="G57" s="10" t="s">
        <v>32</v>
      </c>
      <c r="H57" s="10" t="s">
        <v>32</v>
      </c>
      <c r="I57" s="10" t="s">
        <v>63</v>
      </c>
      <c r="J57" s="10" t="s">
        <v>14</v>
      </c>
      <c r="K57" s="9" t="s">
        <v>258</v>
      </c>
      <c r="L57" s="14">
        <v>42825</v>
      </c>
    </row>
    <row r="58" spans="1:12" s="6" customFormat="1" ht="30">
      <c r="A58" s="2">
        <f t="shared" si="1"/>
        <v>55</v>
      </c>
      <c r="B58" s="3">
        <v>42064</v>
      </c>
      <c r="C58" s="4" t="s">
        <v>93</v>
      </c>
      <c r="D58" s="93">
        <f t="shared" si="0"/>
        <v>8440680</v>
      </c>
      <c r="E58" s="93">
        <v>0</v>
      </c>
      <c r="F58" s="93">
        <v>8440680</v>
      </c>
      <c r="G58" s="10" t="s">
        <v>32</v>
      </c>
      <c r="H58" s="10" t="s">
        <v>32</v>
      </c>
      <c r="I58" s="10" t="s">
        <v>63</v>
      </c>
      <c r="J58" s="10" t="s">
        <v>14</v>
      </c>
      <c r="K58" s="9" t="s">
        <v>258</v>
      </c>
      <c r="L58" s="14">
        <v>42825</v>
      </c>
    </row>
    <row r="59" spans="1:12" s="6" customFormat="1">
      <c r="A59" s="2">
        <f t="shared" si="1"/>
        <v>56</v>
      </c>
      <c r="B59" s="3">
        <v>42430</v>
      </c>
      <c r="C59" s="4" t="s">
        <v>94</v>
      </c>
      <c r="D59" s="93">
        <f t="shared" si="0"/>
        <v>8281964.9799999995</v>
      </c>
      <c r="E59" s="93">
        <v>7342989.2999999998</v>
      </c>
      <c r="F59" s="93">
        <v>938975.68</v>
      </c>
      <c r="G59" s="10" t="s">
        <v>32</v>
      </c>
      <c r="H59" s="10" t="s">
        <v>32</v>
      </c>
      <c r="I59" s="10" t="s">
        <v>63</v>
      </c>
      <c r="J59" s="10" t="s">
        <v>14</v>
      </c>
      <c r="K59" s="9" t="s">
        <v>43</v>
      </c>
      <c r="L59" s="14">
        <v>42825</v>
      </c>
    </row>
    <row r="60" spans="1:12" s="6" customFormat="1">
      <c r="A60" s="2">
        <f t="shared" si="1"/>
        <v>57</v>
      </c>
      <c r="B60" s="3">
        <v>42430</v>
      </c>
      <c r="C60" s="4" t="s">
        <v>95</v>
      </c>
      <c r="D60" s="93">
        <f t="shared" si="0"/>
        <v>7812520.6200000001</v>
      </c>
      <c r="E60" s="93">
        <v>0</v>
      </c>
      <c r="F60" s="93">
        <v>7812520.6200000001</v>
      </c>
      <c r="G60" s="10" t="s">
        <v>32</v>
      </c>
      <c r="H60" s="10" t="s">
        <v>32</v>
      </c>
      <c r="I60" s="10" t="s">
        <v>63</v>
      </c>
      <c r="J60" s="10" t="s">
        <v>14</v>
      </c>
      <c r="K60" s="9" t="s">
        <v>253</v>
      </c>
      <c r="L60" s="14">
        <v>42825</v>
      </c>
    </row>
    <row r="61" spans="1:12" s="6" customFormat="1" ht="45">
      <c r="A61" s="2">
        <f t="shared" si="1"/>
        <v>58</v>
      </c>
      <c r="B61" s="3">
        <v>42064</v>
      </c>
      <c r="C61" s="4" t="s">
        <v>96</v>
      </c>
      <c r="D61" s="93">
        <f t="shared" si="0"/>
        <v>7479284.6600000001</v>
      </c>
      <c r="E61" s="93">
        <v>7479284.6600000001</v>
      </c>
      <c r="F61" s="93">
        <v>0</v>
      </c>
      <c r="G61" s="10" t="s">
        <v>12</v>
      </c>
      <c r="H61" s="10" t="s">
        <v>12</v>
      </c>
      <c r="I61" s="10" t="s">
        <v>13</v>
      </c>
      <c r="J61" s="10" t="s">
        <v>14</v>
      </c>
      <c r="K61" s="9" t="s">
        <v>51</v>
      </c>
      <c r="L61" s="14">
        <v>42825</v>
      </c>
    </row>
    <row r="62" spans="1:12" s="6" customFormat="1">
      <c r="A62" s="2">
        <f t="shared" si="1"/>
        <v>59</v>
      </c>
      <c r="B62" s="3">
        <v>42430</v>
      </c>
      <c r="C62" s="4" t="s">
        <v>97</v>
      </c>
      <c r="D62" s="93">
        <f t="shared" si="0"/>
        <v>6980670</v>
      </c>
      <c r="E62" s="93">
        <v>0</v>
      </c>
      <c r="F62" s="93">
        <v>6980670</v>
      </c>
      <c r="G62" s="10" t="s">
        <v>32</v>
      </c>
      <c r="H62" s="10" t="s">
        <v>32</v>
      </c>
      <c r="I62" s="10" t="s">
        <v>63</v>
      </c>
      <c r="J62" s="10" t="s">
        <v>14</v>
      </c>
      <c r="K62" s="9" t="s">
        <v>260</v>
      </c>
      <c r="L62" s="14">
        <v>42825</v>
      </c>
    </row>
    <row r="63" spans="1:12" s="6" customFormat="1" ht="15" customHeight="1">
      <c r="A63" s="2">
        <f t="shared" si="1"/>
        <v>60</v>
      </c>
      <c r="B63" s="3">
        <v>41153</v>
      </c>
      <c r="C63" s="4" t="s">
        <v>98</v>
      </c>
      <c r="D63" s="93">
        <f t="shared" si="0"/>
        <v>6741919.4699999997</v>
      </c>
      <c r="E63" s="93">
        <v>0</v>
      </c>
      <c r="F63" s="93">
        <v>6741919.4699999997</v>
      </c>
      <c r="G63" s="10" t="s">
        <v>12</v>
      </c>
      <c r="H63" s="10" t="s">
        <v>12</v>
      </c>
      <c r="I63" s="10" t="s">
        <v>13</v>
      </c>
      <c r="J63" s="10" t="s">
        <v>14</v>
      </c>
      <c r="K63" s="9" t="s">
        <v>260</v>
      </c>
      <c r="L63" s="11" t="s">
        <v>23</v>
      </c>
    </row>
    <row r="64" spans="1:12" s="6" customFormat="1" ht="30">
      <c r="A64" s="2">
        <f t="shared" si="1"/>
        <v>61</v>
      </c>
      <c r="B64" s="3">
        <v>42064</v>
      </c>
      <c r="C64" s="4" t="s">
        <v>99</v>
      </c>
      <c r="D64" s="93">
        <f t="shared" si="0"/>
        <v>6688268.3300000001</v>
      </c>
      <c r="E64" s="93">
        <v>6365727.5599999996</v>
      </c>
      <c r="F64" s="93">
        <v>322540.77</v>
      </c>
      <c r="G64" s="10" t="s">
        <v>12</v>
      </c>
      <c r="H64" s="10" t="s">
        <v>12</v>
      </c>
      <c r="I64" s="10" t="s">
        <v>13</v>
      </c>
      <c r="J64" s="10" t="s">
        <v>14</v>
      </c>
      <c r="K64" s="9" t="s">
        <v>253</v>
      </c>
      <c r="L64" s="9" t="s">
        <v>403</v>
      </c>
    </row>
    <row r="65" spans="1:12" s="6" customFormat="1">
      <c r="A65" s="2">
        <f t="shared" si="1"/>
        <v>62</v>
      </c>
      <c r="B65" s="3">
        <v>42430</v>
      </c>
      <c r="C65" s="4" t="s">
        <v>100</v>
      </c>
      <c r="D65" s="93">
        <f t="shared" si="0"/>
        <v>6607234.7999999998</v>
      </c>
      <c r="E65" s="93">
        <v>0</v>
      </c>
      <c r="F65" s="93">
        <v>6607234.7999999998</v>
      </c>
      <c r="G65" s="10" t="s">
        <v>32</v>
      </c>
      <c r="H65" s="10" t="s">
        <v>32</v>
      </c>
      <c r="I65" s="10" t="s">
        <v>63</v>
      </c>
      <c r="J65" s="10" t="s">
        <v>14</v>
      </c>
      <c r="K65" s="9" t="s">
        <v>256</v>
      </c>
      <c r="L65" s="14">
        <v>42825</v>
      </c>
    </row>
    <row r="66" spans="1:12" s="6" customFormat="1">
      <c r="A66" s="2">
        <f t="shared" si="1"/>
        <v>63</v>
      </c>
      <c r="B66" s="3">
        <v>42430</v>
      </c>
      <c r="C66" s="4" t="s">
        <v>101</v>
      </c>
      <c r="D66" s="93">
        <f t="shared" si="0"/>
        <v>6184314.1100000003</v>
      </c>
      <c r="E66" s="93">
        <v>0</v>
      </c>
      <c r="F66" s="93">
        <v>6184314.1100000003</v>
      </c>
      <c r="G66" s="10" t="s">
        <v>32</v>
      </c>
      <c r="H66" s="10" t="s">
        <v>32</v>
      </c>
      <c r="I66" s="10" t="s">
        <v>63</v>
      </c>
      <c r="J66" s="10" t="s">
        <v>14</v>
      </c>
      <c r="K66" s="9" t="s">
        <v>261</v>
      </c>
      <c r="L66" s="14">
        <v>42825</v>
      </c>
    </row>
    <row r="67" spans="1:12" s="6" customFormat="1">
      <c r="A67" s="2">
        <f t="shared" si="1"/>
        <v>64</v>
      </c>
      <c r="B67" s="3">
        <v>42430</v>
      </c>
      <c r="C67" s="4" t="s">
        <v>102</v>
      </c>
      <c r="D67" s="93">
        <f t="shared" si="0"/>
        <v>6000000</v>
      </c>
      <c r="E67" s="93">
        <v>0</v>
      </c>
      <c r="F67" s="93">
        <v>6000000</v>
      </c>
      <c r="G67" s="10" t="s">
        <v>32</v>
      </c>
      <c r="H67" s="10" t="s">
        <v>32</v>
      </c>
      <c r="I67" s="10" t="s">
        <v>63</v>
      </c>
      <c r="J67" s="10" t="s">
        <v>14</v>
      </c>
      <c r="K67" s="9" t="s">
        <v>253</v>
      </c>
      <c r="L67" s="14">
        <v>42825</v>
      </c>
    </row>
    <row r="68" spans="1:12" s="6" customFormat="1" ht="45">
      <c r="A68" s="2">
        <f t="shared" si="1"/>
        <v>65</v>
      </c>
      <c r="B68" s="3">
        <v>42430</v>
      </c>
      <c r="C68" s="4" t="s">
        <v>103</v>
      </c>
      <c r="D68" s="93">
        <f t="shared" ref="D68:D131" si="2">SUM(E68:F68)</f>
        <v>5646579.5600000005</v>
      </c>
      <c r="E68" s="93">
        <v>2364200.36</v>
      </c>
      <c r="F68" s="93">
        <v>3282379.2</v>
      </c>
      <c r="G68" s="10" t="s">
        <v>32</v>
      </c>
      <c r="H68" s="10" t="s">
        <v>32</v>
      </c>
      <c r="I68" s="10" t="s">
        <v>63</v>
      </c>
      <c r="J68" s="10" t="s">
        <v>14</v>
      </c>
      <c r="K68" s="9" t="s">
        <v>262</v>
      </c>
      <c r="L68" s="14">
        <v>42825</v>
      </c>
    </row>
    <row r="69" spans="1:12" s="6" customFormat="1" ht="123.75" customHeight="1">
      <c r="A69" s="2">
        <f t="shared" si="1"/>
        <v>66</v>
      </c>
      <c r="B69" s="3">
        <v>42064</v>
      </c>
      <c r="C69" s="4" t="s">
        <v>104</v>
      </c>
      <c r="D69" s="93">
        <f t="shared" si="2"/>
        <v>5520945.7699999996</v>
      </c>
      <c r="E69" s="93">
        <v>5520945.7699999996</v>
      </c>
      <c r="F69" s="93">
        <v>0</v>
      </c>
      <c r="G69" s="10" t="s">
        <v>391</v>
      </c>
      <c r="H69" s="10" t="s">
        <v>388</v>
      </c>
      <c r="I69" s="10" t="s">
        <v>13</v>
      </c>
      <c r="J69" s="10" t="s">
        <v>105</v>
      </c>
      <c r="K69" s="9" t="s">
        <v>253</v>
      </c>
      <c r="L69" s="11" t="s">
        <v>58</v>
      </c>
    </row>
    <row r="70" spans="1:12" s="6" customFormat="1" ht="15" customHeight="1">
      <c r="A70" s="2">
        <f t="shared" ref="A70:A133" si="3">A69+1</f>
        <v>67</v>
      </c>
      <c r="B70" s="3">
        <v>41183</v>
      </c>
      <c r="C70" s="4" t="s">
        <v>106</v>
      </c>
      <c r="D70" s="93">
        <f t="shared" si="2"/>
        <v>5500000</v>
      </c>
      <c r="E70" s="93">
        <v>5500000</v>
      </c>
      <c r="F70" s="93">
        <v>0</v>
      </c>
      <c r="G70" s="10" t="s">
        <v>12</v>
      </c>
      <c r="H70" s="10" t="s">
        <v>12</v>
      </c>
      <c r="I70" s="10" t="s">
        <v>13</v>
      </c>
      <c r="J70" s="10" t="s">
        <v>14</v>
      </c>
      <c r="K70" s="9" t="s">
        <v>263</v>
      </c>
      <c r="L70" s="11" t="s">
        <v>23</v>
      </c>
    </row>
    <row r="71" spans="1:12" s="6" customFormat="1">
      <c r="A71" s="2">
        <f t="shared" si="3"/>
        <v>68</v>
      </c>
      <c r="B71" s="3">
        <v>42430</v>
      </c>
      <c r="C71" s="4" t="s">
        <v>107</v>
      </c>
      <c r="D71" s="93">
        <f t="shared" si="2"/>
        <v>5432615.2800000003</v>
      </c>
      <c r="E71" s="93">
        <v>0</v>
      </c>
      <c r="F71" s="93">
        <v>5432615.2800000003</v>
      </c>
      <c r="G71" s="10" t="s">
        <v>32</v>
      </c>
      <c r="H71" s="10" t="s">
        <v>32</v>
      </c>
      <c r="I71" s="10" t="s">
        <v>63</v>
      </c>
      <c r="J71" s="10" t="s">
        <v>14</v>
      </c>
      <c r="K71" s="9" t="s">
        <v>256</v>
      </c>
      <c r="L71" s="14">
        <v>42825</v>
      </c>
    </row>
    <row r="72" spans="1:12" s="6" customFormat="1">
      <c r="A72" s="2">
        <f t="shared" si="3"/>
        <v>69</v>
      </c>
      <c r="B72" s="3">
        <v>42430</v>
      </c>
      <c r="C72" s="4" t="s">
        <v>22</v>
      </c>
      <c r="D72" s="93">
        <f t="shared" si="2"/>
        <v>5000000</v>
      </c>
      <c r="E72" s="93">
        <v>0</v>
      </c>
      <c r="F72" s="93">
        <v>5000000</v>
      </c>
      <c r="G72" s="10" t="s">
        <v>32</v>
      </c>
      <c r="H72" s="10" t="s">
        <v>32</v>
      </c>
      <c r="I72" s="10" t="s">
        <v>63</v>
      </c>
      <c r="J72" s="10" t="s">
        <v>14</v>
      </c>
      <c r="K72" s="9" t="s">
        <v>260</v>
      </c>
      <c r="L72" s="14">
        <v>42825</v>
      </c>
    </row>
    <row r="73" spans="1:12" s="6" customFormat="1">
      <c r="A73" s="2">
        <f t="shared" si="3"/>
        <v>70</v>
      </c>
      <c r="B73" s="3">
        <v>42430</v>
      </c>
      <c r="C73" s="4" t="s">
        <v>108</v>
      </c>
      <c r="D73" s="93">
        <f t="shared" si="2"/>
        <v>4589214.54</v>
      </c>
      <c r="E73" s="93">
        <v>4500431.6399999997</v>
      </c>
      <c r="F73" s="93">
        <v>88782.9</v>
      </c>
      <c r="G73" s="10" t="s">
        <v>32</v>
      </c>
      <c r="H73" s="10" t="s">
        <v>32</v>
      </c>
      <c r="I73" s="10" t="s">
        <v>63</v>
      </c>
      <c r="J73" s="10" t="s">
        <v>14</v>
      </c>
      <c r="K73" s="9" t="s">
        <v>43</v>
      </c>
      <c r="L73" s="14">
        <v>42825</v>
      </c>
    </row>
    <row r="74" spans="1:12" s="6" customFormat="1" ht="30">
      <c r="A74" s="2">
        <f t="shared" si="3"/>
        <v>71</v>
      </c>
      <c r="B74" s="3">
        <v>42064</v>
      </c>
      <c r="C74" s="4" t="s">
        <v>381</v>
      </c>
      <c r="D74" s="93">
        <f t="shared" si="2"/>
        <v>4163832.04</v>
      </c>
      <c r="E74" s="93">
        <v>0</v>
      </c>
      <c r="F74" s="93">
        <v>4163832.04</v>
      </c>
      <c r="G74" s="10" t="s">
        <v>32</v>
      </c>
      <c r="H74" s="10" t="s">
        <v>32</v>
      </c>
      <c r="I74" s="10" t="s">
        <v>63</v>
      </c>
      <c r="J74" s="10" t="s">
        <v>14</v>
      </c>
      <c r="K74" s="9" t="s">
        <v>258</v>
      </c>
      <c r="L74" s="14">
        <v>42825</v>
      </c>
    </row>
    <row r="75" spans="1:12" s="6" customFormat="1" ht="15" customHeight="1">
      <c r="A75" s="2">
        <f t="shared" si="3"/>
        <v>72</v>
      </c>
      <c r="B75" s="8" t="s">
        <v>17</v>
      </c>
      <c r="C75" s="4" t="s">
        <v>109</v>
      </c>
      <c r="D75" s="93">
        <f t="shared" si="2"/>
        <v>3898940</v>
      </c>
      <c r="E75" s="93">
        <v>3898940</v>
      </c>
      <c r="F75" s="93">
        <v>0</v>
      </c>
      <c r="G75" s="10" t="s">
        <v>12</v>
      </c>
      <c r="H75" s="10" t="s">
        <v>12</v>
      </c>
      <c r="I75" s="10" t="s">
        <v>13</v>
      </c>
      <c r="J75" s="10" t="s">
        <v>14</v>
      </c>
      <c r="K75" s="9" t="s">
        <v>264</v>
      </c>
      <c r="L75" s="14">
        <v>42825</v>
      </c>
    </row>
    <row r="76" spans="1:12" s="6" customFormat="1" ht="105">
      <c r="A76" s="2">
        <f t="shared" si="3"/>
        <v>73</v>
      </c>
      <c r="B76" s="3">
        <v>42430</v>
      </c>
      <c r="C76" s="29" t="s">
        <v>265</v>
      </c>
      <c r="D76" s="93">
        <f t="shared" si="2"/>
        <v>3769200.58</v>
      </c>
      <c r="E76" s="93">
        <v>0</v>
      </c>
      <c r="F76" s="93">
        <v>3769200.58</v>
      </c>
      <c r="G76" s="10" t="s">
        <v>265</v>
      </c>
      <c r="H76" s="10" t="s">
        <v>110</v>
      </c>
      <c r="I76" s="10" t="s">
        <v>284</v>
      </c>
      <c r="J76" s="36" t="s">
        <v>105</v>
      </c>
      <c r="K76" s="15" t="s">
        <v>406</v>
      </c>
      <c r="L76" s="14">
        <v>42735</v>
      </c>
    </row>
    <row r="77" spans="1:12" s="6" customFormat="1" ht="30" customHeight="1">
      <c r="A77" s="2">
        <f t="shared" si="3"/>
        <v>74</v>
      </c>
      <c r="B77" s="8" t="s">
        <v>17</v>
      </c>
      <c r="C77" s="4" t="s">
        <v>111</v>
      </c>
      <c r="D77" s="93">
        <f t="shared" si="2"/>
        <v>3711197.72</v>
      </c>
      <c r="E77" s="93">
        <v>3711197.72</v>
      </c>
      <c r="F77" s="93">
        <v>0</v>
      </c>
      <c r="G77" s="10" t="s">
        <v>12</v>
      </c>
      <c r="H77" s="10" t="s">
        <v>389</v>
      </c>
      <c r="I77" s="10" t="s">
        <v>13</v>
      </c>
      <c r="J77" s="10" t="s">
        <v>14</v>
      </c>
      <c r="K77" s="9" t="s">
        <v>264</v>
      </c>
      <c r="L77" s="9" t="s">
        <v>403</v>
      </c>
    </row>
    <row r="78" spans="1:12" s="6" customFormat="1">
      <c r="A78" s="2">
        <f t="shared" si="3"/>
        <v>75</v>
      </c>
      <c r="B78" s="3">
        <v>42430</v>
      </c>
      <c r="C78" s="4" t="s">
        <v>112</v>
      </c>
      <c r="D78" s="93">
        <f t="shared" si="2"/>
        <v>3670686</v>
      </c>
      <c r="E78" s="93">
        <v>0</v>
      </c>
      <c r="F78" s="93">
        <v>3670686</v>
      </c>
      <c r="G78" s="10" t="s">
        <v>32</v>
      </c>
      <c r="H78" s="10" t="s">
        <v>32</v>
      </c>
      <c r="I78" s="10" t="s">
        <v>63</v>
      </c>
      <c r="J78" s="10" t="s">
        <v>14</v>
      </c>
      <c r="K78" s="9" t="s">
        <v>256</v>
      </c>
      <c r="L78" s="14">
        <v>42825</v>
      </c>
    </row>
    <row r="79" spans="1:12" s="6" customFormat="1">
      <c r="A79" s="2">
        <f t="shared" si="3"/>
        <v>76</v>
      </c>
      <c r="B79" s="3">
        <v>42430</v>
      </c>
      <c r="C79" s="4" t="s">
        <v>95</v>
      </c>
      <c r="D79" s="93">
        <f t="shared" si="2"/>
        <v>3600000</v>
      </c>
      <c r="E79" s="93">
        <v>0</v>
      </c>
      <c r="F79" s="93">
        <v>3600000</v>
      </c>
      <c r="G79" s="10" t="s">
        <v>32</v>
      </c>
      <c r="H79" s="10" t="s">
        <v>32</v>
      </c>
      <c r="I79" s="10" t="s">
        <v>63</v>
      </c>
      <c r="J79" s="10" t="s">
        <v>14</v>
      </c>
      <c r="K79" s="9" t="s">
        <v>260</v>
      </c>
      <c r="L79" s="14">
        <v>42825</v>
      </c>
    </row>
    <row r="80" spans="1:12" s="6" customFormat="1" ht="15" customHeight="1">
      <c r="A80" s="2">
        <f t="shared" si="3"/>
        <v>77</v>
      </c>
      <c r="B80" s="3">
        <v>42430</v>
      </c>
      <c r="C80" s="4" t="s">
        <v>113</v>
      </c>
      <c r="D80" s="93">
        <f t="shared" si="2"/>
        <v>3162131.6000000006</v>
      </c>
      <c r="E80" s="93">
        <v>0</v>
      </c>
      <c r="F80" s="93">
        <v>3162131.6000000006</v>
      </c>
      <c r="G80" s="10" t="s">
        <v>12</v>
      </c>
      <c r="H80" s="10" t="s">
        <v>12</v>
      </c>
      <c r="I80" s="10" t="s">
        <v>13</v>
      </c>
      <c r="J80" s="10" t="s">
        <v>14</v>
      </c>
      <c r="K80" s="9" t="s">
        <v>266</v>
      </c>
      <c r="L80" s="14">
        <v>42766</v>
      </c>
    </row>
    <row r="81" spans="1:12" s="6" customFormat="1" ht="30">
      <c r="A81" s="2">
        <f t="shared" si="3"/>
        <v>78</v>
      </c>
      <c r="B81" s="3">
        <v>42430</v>
      </c>
      <c r="C81" s="4" t="s">
        <v>114</v>
      </c>
      <c r="D81" s="93">
        <f t="shared" si="2"/>
        <v>3094645.21</v>
      </c>
      <c r="E81" s="93">
        <v>0</v>
      </c>
      <c r="F81" s="93">
        <v>3094645.21</v>
      </c>
      <c r="G81" s="10" t="s">
        <v>115</v>
      </c>
      <c r="H81" s="10" t="s">
        <v>115</v>
      </c>
      <c r="I81" s="10" t="s">
        <v>63</v>
      </c>
      <c r="J81" s="10" t="s">
        <v>14</v>
      </c>
      <c r="K81" s="9" t="s">
        <v>267</v>
      </c>
      <c r="L81" s="14">
        <v>42825</v>
      </c>
    </row>
    <row r="82" spans="1:12" s="6" customFormat="1" ht="15" customHeight="1">
      <c r="A82" s="2">
        <f t="shared" si="3"/>
        <v>79</v>
      </c>
      <c r="B82" s="3">
        <v>42430</v>
      </c>
      <c r="C82" s="4" t="s">
        <v>116</v>
      </c>
      <c r="D82" s="93">
        <f t="shared" si="2"/>
        <v>3078000</v>
      </c>
      <c r="E82" s="93">
        <v>0</v>
      </c>
      <c r="F82" s="93">
        <v>3078000</v>
      </c>
      <c r="G82" s="10" t="s">
        <v>115</v>
      </c>
      <c r="H82" s="10" t="s">
        <v>115</v>
      </c>
      <c r="I82" s="10" t="s">
        <v>63</v>
      </c>
      <c r="J82" s="10" t="s">
        <v>14</v>
      </c>
      <c r="K82" s="9" t="s">
        <v>266</v>
      </c>
      <c r="L82" s="14">
        <v>42825</v>
      </c>
    </row>
    <row r="83" spans="1:12" s="6" customFormat="1">
      <c r="A83" s="2">
        <f t="shared" si="3"/>
        <v>80</v>
      </c>
      <c r="B83" s="3">
        <v>42064</v>
      </c>
      <c r="C83" s="4" t="s">
        <v>117</v>
      </c>
      <c r="D83" s="93">
        <f t="shared" si="2"/>
        <v>3050290.14</v>
      </c>
      <c r="E83" s="93">
        <v>3041801.66</v>
      </c>
      <c r="F83" s="93">
        <v>8488.48</v>
      </c>
      <c r="G83" s="10" t="s">
        <v>115</v>
      </c>
      <c r="H83" s="10" t="s">
        <v>115</v>
      </c>
      <c r="I83" s="10" t="s">
        <v>63</v>
      </c>
      <c r="J83" s="10" t="s">
        <v>14</v>
      </c>
      <c r="K83" s="9" t="s">
        <v>254</v>
      </c>
      <c r="L83" s="14">
        <v>42825</v>
      </c>
    </row>
    <row r="84" spans="1:12" s="6" customFormat="1">
      <c r="A84" s="2">
        <f t="shared" si="3"/>
        <v>81</v>
      </c>
      <c r="B84" s="3">
        <v>42430</v>
      </c>
      <c r="C84" s="4" t="s">
        <v>118</v>
      </c>
      <c r="D84" s="93">
        <f t="shared" si="2"/>
        <v>2848267.2</v>
      </c>
      <c r="E84" s="93">
        <v>0</v>
      </c>
      <c r="F84" s="93">
        <v>2848267.2</v>
      </c>
      <c r="G84" s="10" t="s">
        <v>32</v>
      </c>
      <c r="H84" s="10" t="s">
        <v>32</v>
      </c>
      <c r="I84" s="10" t="s">
        <v>63</v>
      </c>
      <c r="J84" s="10" t="s">
        <v>14</v>
      </c>
      <c r="K84" s="9" t="s">
        <v>268</v>
      </c>
      <c r="L84" s="14">
        <v>42825</v>
      </c>
    </row>
    <row r="85" spans="1:12" s="6" customFormat="1" ht="15" customHeight="1">
      <c r="A85" s="2">
        <f t="shared" si="3"/>
        <v>82</v>
      </c>
      <c r="B85" s="3">
        <v>42430</v>
      </c>
      <c r="C85" s="4" t="s">
        <v>119</v>
      </c>
      <c r="D85" s="93">
        <f t="shared" si="2"/>
        <v>2796625.56</v>
      </c>
      <c r="E85" s="93">
        <v>0</v>
      </c>
      <c r="F85" s="93">
        <v>2796625.56</v>
      </c>
      <c r="G85" s="10" t="s">
        <v>32</v>
      </c>
      <c r="H85" s="10" t="s">
        <v>32</v>
      </c>
      <c r="I85" s="10" t="s">
        <v>63</v>
      </c>
      <c r="J85" s="10" t="s">
        <v>14</v>
      </c>
      <c r="K85" s="9" t="s">
        <v>266</v>
      </c>
      <c r="L85" s="14">
        <v>42825</v>
      </c>
    </row>
    <row r="86" spans="1:12" s="6" customFormat="1">
      <c r="A86" s="2">
        <f t="shared" si="3"/>
        <v>83</v>
      </c>
      <c r="B86" s="3">
        <v>40269</v>
      </c>
      <c r="C86" s="4" t="s">
        <v>120</v>
      </c>
      <c r="D86" s="93">
        <f t="shared" si="2"/>
        <v>2780000</v>
      </c>
      <c r="E86" s="93">
        <v>0</v>
      </c>
      <c r="F86" s="93">
        <v>2780000</v>
      </c>
      <c r="G86" s="10" t="s">
        <v>32</v>
      </c>
      <c r="H86" s="10" t="s">
        <v>32</v>
      </c>
      <c r="I86" s="10" t="s">
        <v>63</v>
      </c>
      <c r="J86" s="10" t="s">
        <v>14</v>
      </c>
      <c r="K86" s="9" t="s">
        <v>43</v>
      </c>
      <c r="L86" s="14">
        <v>42825</v>
      </c>
    </row>
    <row r="87" spans="1:12" s="6" customFormat="1">
      <c r="A87" s="2">
        <f t="shared" si="3"/>
        <v>84</v>
      </c>
      <c r="B87" s="12">
        <v>42309</v>
      </c>
      <c r="C87" s="2" t="s">
        <v>121</v>
      </c>
      <c r="D87" s="93">
        <f t="shared" si="2"/>
        <v>2276580</v>
      </c>
      <c r="E87" s="94"/>
      <c r="F87" s="95">
        <v>2276580</v>
      </c>
      <c r="G87" s="10" t="s">
        <v>12</v>
      </c>
      <c r="H87" s="10" t="s">
        <v>12</v>
      </c>
      <c r="I87" s="10" t="s">
        <v>13</v>
      </c>
      <c r="J87" s="10" t="s">
        <v>14</v>
      </c>
      <c r="K87" s="8" t="s">
        <v>269</v>
      </c>
      <c r="L87" s="13">
        <v>42825</v>
      </c>
    </row>
    <row r="88" spans="1:12" s="6" customFormat="1">
      <c r="A88" s="2">
        <f t="shared" si="3"/>
        <v>85</v>
      </c>
      <c r="B88" s="3">
        <v>42430</v>
      </c>
      <c r="C88" s="4" t="s">
        <v>122</v>
      </c>
      <c r="D88" s="93">
        <f t="shared" si="2"/>
        <v>2202411.6</v>
      </c>
      <c r="E88" s="93">
        <v>0</v>
      </c>
      <c r="F88" s="93">
        <v>2202411.6</v>
      </c>
      <c r="G88" s="10" t="s">
        <v>32</v>
      </c>
      <c r="H88" s="10" t="s">
        <v>32</v>
      </c>
      <c r="I88" s="10" t="s">
        <v>63</v>
      </c>
      <c r="J88" s="10" t="s">
        <v>14</v>
      </c>
      <c r="K88" s="9" t="s">
        <v>256</v>
      </c>
      <c r="L88" s="14">
        <v>42825</v>
      </c>
    </row>
    <row r="89" spans="1:12" s="6" customFormat="1">
      <c r="A89" s="2">
        <f t="shared" si="3"/>
        <v>86</v>
      </c>
      <c r="B89" s="3">
        <v>42064</v>
      </c>
      <c r="C89" s="4" t="s">
        <v>123</v>
      </c>
      <c r="D89" s="93">
        <f t="shared" si="2"/>
        <v>2147855.12</v>
      </c>
      <c r="E89" s="93">
        <v>2147855.12</v>
      </c>
      <c r="F89" s="93">
        <v>0</v>
      </c>
      <c r="G89" s="10" t="s">
        <v>32</v>
      </c>
      <c r="H89" s="10" t="s">
        <v>32</v>
      </c>
      <c r="I89" s="10" t="s">
        <v>63</v>
      </c>
      <c r="J89" s="10" t="s">
        <v>14</v>
      </c>
      <c r="K89" s="9" t="s">
        <v>254</v>
      </c>
      <c r="L89" s="14">
        <v>42825</v>
      </c>
    </row>
    <row r="90" spans="1:12" s="6" customFormat="1" ht="65.25" customHeight="1">
      <c r="A90" s="2">
        <f t="shared" si="3"/>
        <v>87</v>
      </c>
      <c r="B90" s="3">
        <v>42430</v>
      </c>
      <c r="C90" s="4" t="s">
        <v>124</v>
      </c>
      <c r="D90" s="93">
        <f t="shared" si="2"/>
        <v>2117964.2470000004</v>
      </c>
      <c r="E90" s="93">
        <v>0</v>
      </c>
      <c r="F90" s="93">
        <v>2117964.2470000004</v>
      </c>
      <c r="G90" s="10" t="s">
        <v>294</v>
      </c>
      <c r="H90" s="10" t="s">
        <v>399</v>
      </c>
      <c r="I90" s="10" t="s">
        <v>287</v>
      </c>
      <c r="J90" s="10" t="s">
        <v>286</v>
      </c>
      <c r="K90" s="18" t="s">
        <v>270</v>
      </c>
      <c r="L90" s="14">
        <v>42825</v>
      </c>
    </row>
    <row r="91" spans="1:12" s="6" customFormat="1" ht="45">
      <c r="A91" s="2">
        <f t="shared" si="3"/>
        <v>88</v>
      </c>
      <c r="B91" s="12">
        <v>42460</v>
      </c>
      <c r="C91" s="19" t="s">
        <v>295</v>
      </c>
      <c r="D91" s="93">
        <f t="shared" si="2"/>
        <v>2079460.13</v>
      </c>
      <c r="E91" s="94"/>
      <c r="F91" s="95">
        <v>2079460.13</v>
      </c>
      <c r="G91" s="10"/>
      <c r="H91" s="10" t="s">
        <v>392</v>
      </c>
      <c r="I91" s="10" t="s">
        <v>13</v>
      </c>
      <c r="J91" s="10" t="s">
        <v>105</v>
      </c>
      <c r="K91" s="8" t="s">
        <v>125</v>
      </c>
      <c r="L91" s="11" t="s">
        <v>58</v>
      </c>
    </row>
    <row r="92" spans="1:12" s="6" customFormat="1">
      <c r="A92" s="2">
        <f t="shared" si="3"/>
        <v>89</v>
      </c>
      <c r="B92" s="12">
        <v>42460</v>
      </c>
      <c r="C92" s="19" t="s">
        <v>126</v>
      </c>
      <c r="D92" s="93">
        <f t="shared" si="2"/>
        <v>2049689.3399999999</v>
      </c>
      <c r="E92" s="94"/>
      <c r="F92" s="95">
        <v>2049689.3399999999</v>
      </c>
      <c r="G92" s="10" t="s">
        <v>32</v>
      </c>
      <c r="H92" s="10" t="s">
        <v>32</v>
      </c>
      <c r="I92" s="10" t="s">
        <v>63</v>
      </c>
      <c r="J92" s="10" t="s">
        <v>14</v>
      </c>
      <c r="K92" s="8" t="s">
        <v>271</v>
      </c>
      <c r="L92" s="13">
        <v>42825</v>
      </c>
    </row>
    <row r="93" spans="1:12" s="6" customFormat="1" ht="15" customHeight="1">
      <c r="A93" s="2">
        <f t="shared" si="3"/>
        <v>90</v>
      </c>
      <c r="B93" s="3">
        <v>42430</v>
      </c>
      <c r="C93" s="4" t="s">
        <v>127</v>
      </c>
      <c r="D93" s="93">
        <f t="shared" si="2"/>
        <v>2001630.9</v>
      </c>
      <c r="E93" s="93">
        <v>0</v>
      </c>
      <c r="F93" s="93">
        <v>2001630.9</v>
      </c>
      <c r="G93" s="10" t="s">
        <v>32</v>
      </c>
      <c r="H93" s="10" t="s">
        <v>32</v>
      </c>
      <c r="I93" s="10" t="s">
        <v>63</v>
      </c>
      <c r="J93" s="10" t="s">
        <v>14</v>
      </c>
      <c r="K93" s="9" t="s">
        <v>266</v>
      </c>
      <c r="L93" s="14">
        <v>42825</v>
      </c>
    </row>
    <row r="94" spans="1:12" s="6" customFormat="1" ht="30">
      <c r="A94" s="2">
        <f t="shared" si="3"/>
        <v>91</v>
      </c>
      <c r="B94" s="8" t="s">
        <v>17</v>
      </c>
      <c r="C94" s="4" t="s">
        <v>128</v>
      </c>
      <c r="D94" s="93">
        <f t="shared" si="2"/>
        <v>1999750</v>
      </c>
      <c r="E94" s="93">
        <v>1999750</v>
      </c>
      <c r="F94" s="93">
        <v>0</v>
      </c>
      <c r="G94" s="10" t="s">
        <v>12</v>
      </c>
      <c r="H94" s="10" t="s">
        <v>12</v>
      </c>
      <c r="I94" s="10" t="s">
        <v>13</v>
      </c>
      <c r="J94" s="10" t="s">
        <v>14</v>
      </c>
      <c r="K94" s="9" t="s">
        <v>258</v>
      </c>
      <c r="L94" s="14">
        <v>42825</v>
      </c>
    </row>
    <row r="95" spans="1:12" s="6" customFormat="1" ht="15" customHeight="1">
      <c r="A95" s="2">
        <f t="shared" si="3"/>
        <v>92</v>
      </c>
      <c r="B95" s="3">
        <v>42064</v>
      </c>
      <c r="C95" s="4" t="s">
        <v>129</v>
      </c>
      <c r="D95" s="93">
        <f t="shared" si="2"/>
        <v>1867662</v>
      </c>
      <c r="E95" s="93">
        <v>1113552</v>
      </c>
      <c r="F95" s="93">
        <v>754110</v>
      </c>
      <c r="G95" s="10" t="s">
        <v>115</v>
      </c>
      <c r="H95" s="10" t="s">
        <v>115</v>
      </c>
      <c r="I95" s="10" t="s">
        <v>63</v>
      </c>
      <c r="J95" s="10" t="s">
        <v>14</v>
      </c>
      <c r="K95" s="9" t="s">
        <v>266</v>
      </c>
      <c r="L95" s="14">
        <v>42825</v>
      </c>
    </row>
    <row r="96" spans="1:12" s="6" customFormat="1" ht="15" customHeight="1">
      <c r="A96" s="2">
        <f t="shared" si="3"/>
        <v>93</v>
      </c>
      <c r="B96" s="3">
        <v>42430</v>
      </c>
      <c r="C96" s="4" t="s">
        <v>130</v>
      </c>
      <c r="D96" s="93">
        <f t="shared" si="2"/>
        <v>1688515.56</v>
      </c>
      <c r="E96" s="93">
        <v>0</v>
      </c>
      <c r="F96" s="93">
        <v>1688515.56</v>
      </c>
      <c r="G96" s="10" t="s">
        <v>12</v>
      </c>
      <c r="H96" s="10" t="s">
        <v>12</v>
      </c>
      <c r="I96" s="10" t="s">
        <v>13</v>
      </c>
      <c r="J96" s="10" t="s">
        <v>14</v>
      </c>
      <c r="K96" s="9" t="s">
        <v>256</v>
      </c>
      <c r="L96" s="11" t="s">
        <v>23</v>
      </c>
    </row>
    <row r="97" spans="1:12" s="6" customFormat="1">
      <c r="A97" s="2">
        <f t="shared" si="3"/>
        <v>94</v>
      </c>
      <c r="B97" s="12">
        <v>42460</v>
      </c>
      <c r="C97" s="19" t="s">
        <v>131</v>
      </c>
      <c r="D97" s="93">
        <f t="shared" si="2"/>
        <v>1599078</v>
      </c>
      <c r="E97" s="94"/>
      <c r="F97" s="95">
        <v>1599078</v>
      </c>
      <c r="G97" s="10" t="s">
        <v>115</v>
      </c>
      <c r="H97" s="10" t="s">
        <v>115</v>
      </c>
      <c r="I97" s="10" t="s">
        <v>63</v>
      </c>
      <c r="J97" s="10" t="s">
        <v>14</v>
      </c>
      <c r="K97" s="8" t="s">
        <v>269</v>
      </c>
      <c r="L97" s="13">
        <v>42825</v>
      </c>
    </row>
    <row r="98" spans="1:12" s="6" customFormat="1">
      <c r="A98" s="2">
        <f t="shared" si="3"/>
        <v>95</v>
      </c>
      <c r="B98" s="12">
        <v>42460</v>
      </c>
      <c r="C98" s="19" t="s">
        <v>132</v>
      </c>
      <c r="D98" s="93">
        <f t="shared" si="2"/>
        <v>1565334</v>
      </c>
      <c r="E98" s="94"/>
      <c r="F98" s="95">
        <v>1565334</v>
      </c>
      <c r="G98" s="10" t="s">
        <v>115</v>
      </c>
      <c r="H98" s="10" t="s">
        <v>115</v>
      </c>
      <c r="I98" s="10" t="s">
        <v>63</v>
      </c>
      <c r="J98" s="10" t="s">
        <v>14</v>
      </c>
      <c r="K98" s="8" t="s">
        <v>269</v>
      </c>
      <c r="L98" s="13">
        <v>42825</v>
      </c>
    </row>
    <row r="99" spans="1:12" s="6" customFormat="1" ht="30">
      <c r="A99" s="2">
        <f t="shared" si="3"/>
        <v>96</v>
      </c>
      <c r="B99" s="3">
        <v>42064</v>
      </c>
      <c r="C99" s="20" t="s">
        <v>133</v>
      </c>
      <c r="D99" s="93">
        <f t="shared" si="2"/>
        <v>1543671.36</v>
      </c>
      <c r="E99" s="93">
        <v>0</v>
      </c>
      <c r="F99" s="93">
        <v>1543671.36</v>
      </c>
      <c r="G99" s="10" t="s">
        <v>12</v>
      </c>
      <c r="H99" s="10" t="s">
        <v>389</v>
      </c>
      <c r="I99" s="10" t="s">
        <v>13</v>
      </c>
      <c r="J99" s="10" t="s">
        <v>14</v>
      </c>
      <c r="K99" s="9" t="s">
        <v>253</v>
      </c>
      <c r="L99" s="11" t="s">
        <v>16</v>
      </c>
    </row>
    <row r="100" spans="1:12" s="6" customFormat="1">
      <c r="A100" s="2">
        <f t="shared" si="3"/>
        <v>97</v>
      </c>
      <c r="B100" s="12">
        <v>42460</v>
      </c>
      <c r="C100" s="19" t="s">
        <v>134</v>
      </c>
      <c r="D100" s="93">
        <f t="shared" si="2"/>
        <v>1466667</v>
      </c>
      <c r="E100" s="94"/>
      <c r="F100" s="95">
        <v>1466667</v>
      </c>
      <c r="G100" s="10" t="s">
        <v>115</v>
      </c>
      <c r="H100" s="10" t="s">
        <v>115</v>
      </c>
      <c r="I100" s="10" t="s">
        <v>63</v>
      </c>
      <c r="J100" s="10" t="s">
        <v>14</v>
      </c>
      <c r="K100" s="8" t="s">
        <v>269</v>
      </c>
      <c r="L100" s="13">
        <v>42825</v>
      </c>
    </row>
    <row r="101" spans="1:12" s="6" customFormat="1">
      <c r="A101" s="2">
        <f t="shared" si="3"/>
        <v>98</v>
      </c>
      <c r="B101" s="12">
        <v>42460</v>
      </c>
      <c r="C101" s="19" t="s">
        <v>135</v>
      </c>
      <c r="D101" s="93">
        <f t="shared" si="2"/>
        <v>1432980</v>
      </c>
      <c r="E101" s="94"/>
      <c r="F101" s="95">
        <v>1432980</v>
      </c>
      <c r="G101" s="10" t="s">
        <v>115</v>
      </c>
      <c r="H101" s="10" t="s">
        <v>115</v>
      </c>
      <c r="I101" s="10" t="s">
        <v>63</v>
      </c>
      <c r="J101" s="10" t="s">
        <v>14</v>
      </c>
      <c r="K101" s="8" t="s">
        <v>269</v>
      </c>
      <c r="L101" s="13">
        <v>42825</v>
      </c>
    </row>
    <row r="102" spans="1:12" s="6" customFormat="1">
      <c r="A102" s="2">
        <f t="shared" si="3"/>
        <v>99</v>
      </c>
      <c r="B102" s="3">
        <v>42430</v>
      </c>
      <c r="C102" s="4" t="s">
        <v>136</v>
      </c>
      <c r="D102" s="93">
        <f t="shared" si="2"/>
        <v>1426769.74</v>
      </c>
      <c r="E102" s="93">
        <v>1426769.74</v>
      </c>
      <c r="F102" s="93">
        <v>0</v>
      </c>
      <c r="G102" s="10" t="s">
        <v>115</v>
      </c>
      <c r="H102" s="10" t="s">
        <v>115</v>
      </c>
      <c r="I102" s="10" t="s">
        <v>63</v>
      </c>
      <c r="J102" s="10" t="s">
        <v>14</v>
      </c>
      <c r="K102" s="9" t="s">
        <v>43</v>
      </c>
      <c r="L102" s="14">
        <v>42825</v>
      </c>
    </row>
    <row r="103" spans="1:12" s="6" customFormat="1" ht="15" customHeight="1">
      <c r="A103" s="2">
        <f t="shared" si="3"/>
        <v>100</v>
      </c>
      <c r="B103" s="3">
        <v>42430</v>
      </c>
      <c r="C103" s="4" t="s">
        <v>137</v>
      </c>
      <c r="D103" s="93">
        <f t="shared" si="2"/>
        <v>1318980</v>
      </c>
      <c r="E103" s="93">
        <v>652080</v>
      </c>
      <c r="F103" s="93">
        <v>666900</v>
      </c>
      <c r="G103" s="10" t="s">
        <v>115</v>
      </c>
      <c r="H103" s="10" t="s">
        <v>115</v>
      </c>
      <c r="I103" s="10" t="s">
        <v>63</v>
      </c>
      <c r="J103" s="10" t="s">
        <v>14</v>
      </c>
      <c r="K103" s="9" t="s">
        <v>266</v>
      </c>
      <c r="L103" s="14">
        <v>42825</v>
      </c>
    </row>
    <row r="104" spans="1:12" s="6" customFormat="1" ht="60">
      <c r="A104" s="2">
        <f t="shared" si="3"/>
        <v>101</v>
      </c>
      <c r="B104" s="3">
        <v>42430</v>
      </c>
      <c r="C104" s="4" t="s">
        <v>400</v>
      </c>
      <c r="D104" s="93">
        <f t="shared" si="2"/>
        <v>1229015.6599999999</v>
      </c>
      <c r="E104" s="93">
        <v>0</v>
      </c>
      <c r="F104" s="93">
        <v>1229015.6599999999</v>
      </c>
      <c r="G104" s="10" t="s">
        <v>12</v>
      </c>
      <c r="H104" s="10" t="s">
        <v>393</v>
      </c>
      <c r="I104" s="10" t="s">
        <v>13</v>
      </c>
      <c r="J104" s="10" t="s">
        <v>14</v>
      </c>
      <c r="K104" s="9" t="s">
        <v>256</v>
      </c>
      <c r="L104" s="4" t="s">
        <v>16</v>
      </c>
    </row>
    <row r="105" spans="1:12" s="6" customFormat="1">
      <c r="A105" s="2">
        <f t="shared" si="3"/>
        <v>102</v>
      </c>
      <c r="B105" s="12">
        <v>42460</v>
      </c>
      <c r="C105" s="19" t="s">
        <v>138</v>
      </c>
      <c r="D105" s="93">
        <f t="shared" si="2"/>
        <v>1214681.3999999999</v>
      </c>
      <c r="E105" s="94"/>
      <c r="F105" s="95">
        <v>1214681.3999999999</v>
      </c>
      <c r="G105" s="10" t="s">
        <v>115</v>
      </c>
      <c r="H105" s="10" t="s">
        <v>115</v>
      </c>
      <c r="I105" s="10" t="s">
        <v>63</v>
      </c>
      <c r="J105" s="10" t="s">
        <v>14</v>
      </c>
      <c r="K105" s="8" t="s">
        <v>269</v>
      </c>
      <c r="L105" s="13">
        <v>42825</v>
      </c>
    </row>
    <row r="106" spans="1:12" s="6" customFormat="1" ht="30">
      <c r="A106" s="2">
        <f t="shared" si="3"/>
        <v>103</v>
      </c>
      <c r="B106" s="3">
        <v>42064</v>
      </c>
      <c r="C106" s="4" t="s">
        <v>139</v>
      </c>
      <c r="D106" s="93">
        <f t="shared" si="2"/>
        <v>1167095.52</v>
      </c>
      <c r="E106" s="93">
        <v>1167095.52</v>
      </c>
      <c r="F106" s="93">
        <v>0</v>
      </c>
      <c r="G106" s="10" t="s">
        <v>115</v>
      </c>
      <c r="H106" s="10" t="s">
        <v>115</v>
      </c>
      <c r="I106" s="10" t="s">
        <v>63</v>
      </c>
      <c r="J106" s="10" t="s">
        <v>14</v>
      </c>
      <c r="K106" s="9" t="s">
        <v>140</v>
      </c>
      <c r="L106" s="14">
        <v>42825</v>
      </c>
    </row>
    <row r="107" spans="1:12" s="6" customFormat="1">
      <c r="A107" s="2">
        <f t="shared" si="3"/>
        <v>104</v>
      </c>
      <c r="B107" s="12">
        <v>42460</v>
      </c>
      <c r="C107" s="19" t="s">
        <v>141</v>
      </c>
      <c r="D107" s="93">
        <f t="shared" si="2"/>
        <v>1166220</v>
      </c>
      <c r="E107" s="94"/>
      <c r="F107" s="95">
        <v>1166220</v>
      </c>
      <c r="G107" s="10" t="s">
        <v>12</v>
      </c>
      <c r="H107" s="10" t="s">
        <v>12</v>
      </c>
      <c r="I107" s="10" t="s">
        <v>13</v>
      </c>
      <c r="J107" s="10" t="s">
        <v>14</v>
      </c>
      <c r="K107" s="8" t="s">
        <v>272</v>
      </c>
      <c r="L107" s="13">
        <v>42825</v>
      </c>
    </row>
    <row r="108" spans="1:12" s="6" customFormat="1" ht="15" customHeight="1">
      <c r="A108" s="2">
        <f t="shared" si="3"/>
        <v>105</v>
      </c>
      <c r="B108" s="3">
        <v>42430</v>
      </c>
      <c r="C108" s="4" t="s">
        <v>142</v>
      </c>
      <c r="D108" s="93">
        <f t="shared" si="2"/>
        <v>1046520</v>
      </c>
      <c r="E108" s="93">
        <v>0</v>
      </c>
      <c r="F108" s="93">
        <v>1046520</v>
      </c>
      <c r="G108" s="10" t="s">
        <v>115</v>
      </c>
      <c r="H108" s="10" t="s">
        <v>115</v>
      </c>
      <c r="I108" s="10" t="s">
        <v>63</v>
      </c>
      <c r="J108" s="10" t="s">
        <v>14</v>
      </c>
      <c r="K108" s="9" t="s">
        <v>266</v>
      </c>
      <c r="L108" s="14">
        <v>42825</v>
      </c>
    </row>
    <row r="109" spans="1:12" s="6" customFormat="1" ht="15" customHeight="1">
      <c r="A109" s="2">
        <f t="shared" si="3"/>
        <v>106</v>
      </c>
      <c r="B109" s="3">
        <v>42430</v>
      </c>
      <c r="C109" s="4" t="s">
        <v>143</v>
      </c>
      <c r="D109" s="93">
        <f t="shared" si="2"/>
        <v>1006199.34</v>
      </c>
      <c r="E109" s="93">
        <v>0</v>
      </c>
      <c r="F109" s="93">
        <v>1006199.34</v>
      </c>
      <c r="G109" s="10" t="s">
        <v>12</v>
      </c>
      <c r="H109" s="10" t="s">
        <v>12</v>
      </c>
      <c r="I109" s="10" t="s">
        <v>13</v>
      </c>
      <c r="J109" s="10" t="s">
        <v>14</v>
      </c>
      <c r="K109" s="9" t="s">
        <v>256</v>
      </c>
      <c r="L109" s="11" t="s">
        <v>23</v>
      </c>
    </row>
    <row r="110" spans="1:12" s="6" customFormat="1" ht="30">
      <c r="A110" s="2">
        <f t="shared" si="3"/>
        <v>107</v>
      </c>
      <c r="B110" s="3">
        <v>42430</v>
      </c>
      <c r="C110" s="4" t="s">
        <v>144</v>
      </c>
      <c r="D110" s="93">
        <f t="shared" si="2"/>
        <v>969000</v>
      </c>
      <c r="E110" s="93">
        <v>0</v>
      </c>
      <c r="F110" s="93">
        <v>969000</v>
      </c>
      <c r="G110" s="10" t="s">
        <v>115</v>
      </c>
      <c r="H110" s="10" t="s">
        <v>115</v>
      </c>
      <c r="I110" s="10" t="s">
        <v>63</v>
      </c>
      <c r="J110" s="10" t="s">
        <v>14</v>
      </c>
      <c r="K110" s="9" t="s">
        <v>258</v>
      </c>
      <c r="L110" s="14">
        <v>42825</v>
      </c>
    </row>
    <row r="111" spans="1:12" s="6" customFormat="1">
      <c r="A111" s="2">
        <f t="shared" si="3"/>
        <v>108</v>
      </c>
      <c r="B111" s="3">
        <v>42430</v>
      </c>
      <c r="C111" s="4" t="s">
        <v>145</v>
      </c>
      <c r="D111" s="93">
        <f t="shared" si="2"/>
        <v>949262.72</v>
      </c>
      <c r="E111" s="93">
        <v>0</v>
      </c>
      <c r="F111" s="93">
        <v>949262.72</v>
      </c>
      <c r="G111" s="10" t="s">
        <v>115</v>
      </c>
      <c r="H111" s="10" t="s">
        <v>115</v>
      </c>
      <c r="I111" s="10" t="s">
        <v>63</v>
      </c>
      <c r="J111" s="10" t="s">
        <v>14</v>
      </c>
      <c r="K111" s="9" t="s">
        <v>253</v>
      </c>
      <c r="L111" s="14">
        <v>42825</v>
      </c>
    </row>
    <row r="112" spans="1:12" s="6" customFormat="1" ht="15" customHeight="1">
      <c r="A112" s="2">
        <f t="shared" si="3"/>
        <v>109</v>
      </c>
      <c r="B112" s="3">
        <v>42430</v>
      </c>
      <c r="C112" s="4" t="s">
        <v>72</v>
      </c>
      <c r="D112" s="93">
        <f t="shared" si="2"/>
        <v>930467.09</v>
      </c>
      <c r="E112" s="93">
        <v>0</v>
      </c>
      <c r="F112" s="93">
        <v>930467.09</v>
      </c>
      <c r="G112" s="10" t="s">
        <v>12</v>
      </c>
      <c r="H112" s="10" t="s">
        <v>12</v>
      </c>
      <c r="I112" s="10" t="s">
        <v>13</v>
      </c>
      <c r="J112" s="10" t="s">
        <v>14</v>
      </c>
      <c r="K112" s="9" t="s">
        <v>266</v>
      </c>
      <c r="L112" s="11" t="s">
        <v>23</v>
      </c>
    </row>
    <row r="113" spans="1:12" s="6" customFormat="1" ht="15" customHeight="1">
      <c r="A113" s="2">
        <f t="shared" si="3"/>
        <v>110</v>
      </c>
      <c r="B113" s="3">
        <v>42430</v>
      </c>
      <c r="C113" s="4" t="s">
        <v>146</v>
      </c>
      <c r="D113" s="93">
        <f t="shared" si="2"/>
        <v>896001.06000000017</v>
      </c>
      <c r="E113" s="93">
        <v>0</v>
      </c>
      <c r="F113" s="93">
        <v>896001.06000000017</v>
      </c>
      <c r="G113" s="10" t="s">
        <v>115</v>
      </c>
      <c r="H113" s="10" t="s">
        <v>115</v>
      </c>
      <c r="I113" s="10" t="s">
        <v>63</v>
      </c>
      <c r="J113" s="10" t="s">
        <v>14</v>
      </c>
      <c r="K113" s="9" t="s">
        <v>266</v>
      </c>
      <c r="L113" s="14">
        <v>42825</v>
      </c>
    </row>
    <row r="114" spans="1:12" s="6" customFormat="1" ht="15" customHeight="1">
      <c r="A114" s="2">
        <f t="shared" si="3"/>
        <v>111</v>
      </c>
      <c r="B114" s="3">
        <v>42430</v>
      </c>
      <c r="C114" s="4" t="s">
        <v>147</v>
      </c>
      <c r="D114" s="93">
        <f t="shared" si="2"/>
        <v>810540</v>
      </c>
      <c r="E114" s="93">
        <v>0</v>
      </c>
      <c r="F114" s="93">
        <v>810540</v>
      </c>
      <c r="G114" s="10" t="s">
        <v>115</v>
      </c>
      <c r="H114" s="10" t="s">
        <v>115</v>
      </c>
      <c r="I114" s="10" t="s">
        <v>63</v>
      </c>
      <c r="J114" s="10" t="s">
        <v>14</v>
      </c>
      <c r="K114" s="9" t="s">
        <v>266</v>
      </c>
      <c r="L114" s="14">
        <v>42825</v>
      </c>
    </row>
    <row r="115" spans="1:12" s="6" customFormat="1">
      <c r="A115" s="2">
        <f t="shared" si="3"/>
        <v>112</v>
      </c>
      <c r="B115" s="3">
        <v>42430</v>
      </c>
      <c r="C115" s="4" t="s">
        <v>148</v>
      </c>
      <c r="D115" s="93">
        <f t="shared" si="2"/>
        <v>806231.84</v>
      </c>
      <c r="E115" s="93">
        <v>0</v>
      </c>
      <c r="F115" s="93">
        <v>806231.84</v>
      </c>
      <c r="G115" s="10" t="s">
        <v>115</v>
      </c>
      <c r="H115" s="10" t="s">
        <v>12</v>
      </c>
      <c r="I115" s="10" t="s">
        <v>13</v>
      </c>
      <c r="J115" s="10" t="s">
        <v>14</v>
      </c>
      <c r="K115" s="9" t="s">
        <v>252</v>
      </c>
      <c r="L115" s="14">
        <v>42825</v>
      </c>
    </row>
    <row r="116" spans="1:12" s="6" customFormat="1">
      <c r="A116" s="2">
        <f t="shared" si="3"/>
        <v>113</v>
      </c>
      <c r="B116" s="12">
        <v>42460</v>
      </c>
      <c r="C116" s="19" t="s">
        <v>149</v>
      </c>
      <c r="D116" s="93">
        <f t="shared" si="2"/>
        <v>782040</v>
      </c>
      <c r="E116" s="94"/>
      <c r="F116" s="95">
        <v>782040</v>
      </c>
      <c r="G116" s="30" t="s">
        <v>12</v>
      </c>
      <c r="H116" s="30" t="s">
        <v>12</v>
      </c>
      <c r="I116" s="10" t="s">
        <v>63</v>
      </c>
      <c r="J116" s="10" t="s">
        <v>14</v>
      </c>
      <c r="K116" s="8" t="s">
        <v>269</v>
      </c>
      <c r="L116" s="13">
        <v>42825</v>
      </c>
    </row>
    <row r="117" spans="1:12" s="6" customFormat="1" ht="30.75" customHeight="1">
      <c r="A117" s="2">
        <f t="shared" si="3"/>
        <v>114</v>
      </c>
      <c r="B117" s="3">
        <v>42430</v>
      </c>
      <c r="C117" s="4" t="s">
        <v>150</v>
      </c>
      <c r="D117" s="93">
        <f t="shared" si="2"/>
        <v>760261</v>
      </c>
      <c r="E117" s="93">
        <v>0</v>
      </c>
      <c r="F117" s="93">
        <v>760261</v>
      </c>
      <c r="G117" s="10" t="s">
        <v>247</v>
      </c>
      <c r="H117" s="10" t="s">
        <v>248</v>
      </c>
      <c r="I117" s="10" t="s">
        <v>284</v>
      </c>
      <c r="J117" s="10" t="s">
        <v>105</v>
      </c>
      <c r="K117" s="9" t="s">
        <v>285</v>
      </c>
      <c r="L117" s="14">
        <v>42825</v>
      </c>
    </row>
    <row r="118" spans="1:12" s="6" customFormat="1" ht="15" customHeight="1">
      <c r="A118" s="2">
        <f t="shared" si="3"/>
        <v>115</v>
      </c>
      <c r="B118" s="3">
        <v>42430</v>
      </c>
      <c r="C118" s="4" t="s">
        <v>151</v>
      </c>
      <c r="D118" s="93">
        <f t="shared" si="2"/>
        <v>750120</v>
      </c>
      <c r="E118" s="93">
        <v>0</v>
      </c>
      <c r="F118" s="93">
        <v>750120</v>
      </c>
      <c r="G118" s="10" t="s">
        <v>115</v>
      </c>
      <c r="H118" s="10" t="s">
        <v>115</v>
      </c>
      <c r="I118" s="10" t="s">
        <v>63</v>
      </c>
      <c r="J118" s="10" t="s">
        <v>14</v>
      </c>
      <c r="K118" s="9" t="s">
        <v>266</v>
      </c>
      <c r="L118" s="14">
        <v>42825</v>
      </c>
    </row>
    <row r="119" spans="1:12" s="6" customFormat="1" ht="15" customHeight="1">
      <c r="A119" s="2">
        <f t="shared" si="3"/>
        <v>116</v>
      </c>
      <c r="B119" s="3">
        <v>42430</v>
      </c>
      <c r="C119" s="4" t="s">
        <v>152</v>
      </c>
      <c r="D119" s="93">
        <f t="shared" si="2"/>
        <v>685160</v>
      </c>
      <c r="E119" s="93">
        <v>0</v>
      </c>
      <c r="F119" s="93">
        <v>685160</v>
      </c>
      <c r="G119" s="10" t="s">
        <v>115</v>
      </c>
      <c r="H119" s="10" t="s">
        <v>115</v>
      </c>
      <c r="I119" s="10" t="s">
        <v>63</v>
      </c>
      <c r="J119" s="10" t="s">
        <v>14</v>
      </c>
      <c r="K119" s="9" t="s">
        <v>266</v>
      </c>
      <c r="L119" s="14">
        <v>42825</v>
      </c>
    </row>
    <row r="120" spans="1:12" s="6" customFormat="1" ht="30">
      <c r="A120" s="2">
        <f t="shared" si="3"/>
        <v>117</v>
      </c>
      <c r="B120" s="8" t="s">
        <v>17</v>
      </c>
      <c r="C120" s="4" t="s">
        <v>83</v>
      </c>
      <c r="D120" s="93">
        <f t="shared" si="2"/>
        <v>684720</v>
      </c>
      <c r="E120" s="93">
        <v>684720</v>
      </c>
      <c r="F120" s="93">
        <v>0</v>
      </c>
      <c r="G120" s="10" t="s">
        <v>12</v>
      </c>
      <c r="H120" s="10" t="s">
        <v>12</v>
      </c>
      <c r="I120" s="10" t="s">
        <v>13</v>
      </c>
      <c r="J120" s="10" t="s">
        <v>14</v>
      </c>
      <c r="K120" s="9" t="s">
        <v>258</v>
      </c>
      <c r="L120" s="11" t="s">
        <v>23</v>
      </c>
    </row>
    <row r="121" spans="1:12" s="6" customFormat="1" ht="30">
      <c r="A121" s="2">
        <f t="shared" si="3"/>
        <v>118</v>
      </c>
      <c r="B121" s="3">
        <v>42064</v>
      </c>
      <c r="C121" s="4" t="s">
        <v>153</v>
      </c>
      <c r="D121" s="93">
        <f t="shared" si="2"/>
        <v>663936</v>
      </c>
      <c r="E121" s="93">
        <v>0</v>
      </c>
      <c r="F121" s="93">
        <v>663936</v>
      </c>
      <c r="G121" s="10" t="s">
        <v>12</v>
      </c>
      <c r="H121" s="10" t="s">
        <v>389</v>
      </c>
      <c r="I121" s="10" t="s">
        <v>13</v>
      </c>
      <c r="J121" s="10" t="s">
        <v>14</v>
      </c>
      <c r="K121" s="9" t="s">
        <v>258</v>
      </c>
      <c r="L121" s="9" t="s">
        <v>403</v>
      </c>
    </row>
    <row r="122" spans="1:12" s="6" customFormat="1">
      <c r="A122" s="2">
        <f t="shared" si="3"/>
        <v>119</v>
      </c>
      <c r="B122" s="12">
        <v>42460</v>
      </c>
      <c r="C122" s="19" t="s">
        <v>154</v>
      </c>
      <c r="D122" s="93">
        <f t="shared" si="2"/>
        <v>660060</v>
      </c>
      <c r="E122" s="94"/>
      <c r="F122" s="95">
        <v>660060</v>
      </c>
      <c r="G122" s="30" t="s">
        <v>12</v>
      </c>
      <c r="H122" s="30" t="s">
        <v>12</v>
      </c>
      <c r="I122" s="10" t="s">
        <v>63</v>
      </c>
      <c r="J122" s="10" t="s">
        <v>14</v>
      </c>
      <c r="K122" s="8" t="s">
        <v>269</v>
      </c>
      <c r="L122" s="13">
        <v>42825</v>
      </c>
    </row>
    <row r="123" spans="1:12" s="6" customFormat="1" ht="15" customHeight="1">
      <c r="A123" s="2">
        <f t="shared" si="3"/>
        <v>120</v>
      </c>
      <c r="B123" s="3">
        <v>42430</v>
      </c>
      <c r="C123" s="4" t="s">
        <v>155</v>
      </c>
      <c r="D123" s="93">
        <f t="shared" si="2"/>
        <v>658055.83000000019</v>
      </c>
      <c r="E123" s="93">
        <v>0</v>
      </c>
      <c r="F123" s="93">
        <v>658055.83000000019</v>
      </c>
      <c r="G123" s="10" t="s">
        <v>115</v>
      </c>
      <c r="H123" s="10" t="s">
        <v>115</v>
      </c>
      <c r="I123" s="10" t="s">
        <v>63</v>
      </c>
      <c r="J123" s="10" t="s">
        <v>14</v>
      </c>
      <c r="K123" s="9" t="s">
        <v>266</v>
      </c>
      <c r="L123" s="14">
        <v>42825</v>
      </c>
    </row>
    <row r="124" spans="1:12" s="6" customFormat="1">
      <c r="A124" s="2">
        <f t="shared" si="3"/>
        <v>121</v>
      </c>
      <c r="B124" s="3">
        <v>42430</v>
      </c>
      <c r="C124" s="4" t="s">
        <v>156</v>
      </c>
      <c r="D124" s="93">
        <f t="shared" si="2"/>
        <v>621032.56000000006</v>
      </c>
      <c r="E124" s="93">
        <v>621032.56000000006</v>
      </c>
      <c r="F124" s="93">
        <v>0</v>
      </c>
      <c r="G124" s="10" t="s">
        <v>115</v>
      </c>
      <c r="H124" s="10" t="s">
        <v>115</v>
      </c>
      <c r="I124" s="10" t="s">
        <v>63</v>
      </c>
      <c r="J124" s="10" t="s">
        <v>14</v>
      </c>
      <c r="K124" s="9" t="s">
        <v>253</v>
      </c>
      <c r="L124" s="14">
        <v>42825</v>
      </c>
    </row>
    <row r="125" spans="1:12" s="6" customFormat="1" ht="15" customHeight="1">
      <c r="A125" s="2">
        <f t="shared" si="3"/>
        <v>122</v>
      </c>
      <c r="B125" s="3">
        <v>42430</v>
      </c>
      <c r="C125" s="4" t="s">
        <v>157</v>
      </c>
      <c r="D125" s="93">
        <f t="shared" si="2"/>
        <v>605879</v>
      </c>
      <c r="E125" s="93">
        <v>0</v>
      </c>
      <c r="F125" s="93">
        <v>605879</v>
      </c>
      <c r="G125" s="10" t="s">
        <v>115</v>
      </c>
      <c r="H125" s="10" t="s">
        <v>115</v>
      </c>
      <c r="I125" s="10" t="s">
        <v>63</v>
      </c>
      <c r="J125" s="10" t="s">
        <v>14</v>
      </c>
      <c r="K125" s="9" t="s">
        <v>266</v>
      </c>
      <c r="L125" s="14">
        <v>42825</v>
      </c>
    </row>
    <row r="126" spans="1:12" s="6" customFormat="1" ht="15" customHeight="1">
      <c r="A126" s="2">
        <f t="shared" si="3"/>
        <v>123</v>
      </c>
      <c r="B126" s="3">
        <v>42064</v>
      </c>
      <c r="C126" s="4" t="s">
        <v>158</v>
      </c>
      <c r="D126" s="93">
        <f t="shared" si="2"/>
        <v>594745.1</v>
      </c>
      <c r="E126" s="93">
        <v>0</v>
      </c>
      <c r="F126" s="93">
        <v>594745.1</v>
      </c>
      <c r="G126" s="10" t="s">
        <v>115</v>
      </c>
      <c r="H126" s="10" t="s">
        <v>115</v>
      </c>
      <c r="I126" s="10" t="s">
        <v>63</v>
      </c>
      <c r="J126" s="10" t="s">
        <v>14</v>
      </c>
      <c r="K126" s="9" t="s">
        <v>266</v>
      </c>
      <c r="L126" s="14">
        <v>42825</v>
      </c>
    </row>
    <row r="127" spans="1:12" s="6" customFormat="1" ht="30">
      <c r="A127" s="2">
        <f t="shared" si="3"/>
        <v>124</v>
      </c>
      <c r="B127" s="3">
        <v>42430</v>
      </c>
      <c r="C127" s="4" t="s">
        <v>159</v>
      </c>
      <c r="D127" s="93">
        <f t="shared" si="2"/>
        <v>569917.84</v>
      </c>
      <c r="E127" s="93">
        <v>0</v>
      </c>
      <c r="F127" s="93">
        <v>569917.84</v>
      </c>
      <c r="G127" s="10" t="s">
        <v>115</v>
      </c>
      <c r="H127" s="10" t="s">
        <v>115</v>
      </c>
      <c r="I127" s="10" t="s">
        <v>63</v>
      </c>
      <c r="J127" s="10" t="s">
        <v>14</v>
      </c>
      <c r="K127" s="9" t="s">
        <v>273</v>
      </c>
      <c r="L127" s="14">
        <v>42825</v>
      </c>
    </row>
    <row r="128" spans="1:12" s="6" customFormat="1">
      <c r="A128" s="2">
        <f t="shared" si="3"/>
        <v>125</v>
      </c>
      <c r="B128" s="12">
        <v>42460</v>
      </c>
      <c r="C128" s="19" t="s">
        <v>160</v>
      </c>
      <c r="D128" s="93">
        <f t="shared" si="2"/>
        <v>549480</v>
      </c>
      <c r="E128" s="94"/>
      <c r="F128" s="95">
        <v>549480</v>
      </c>
      <c r="G128" s="30" t="s">
        <v>12</v>
      </c>
      <c r="H128" s="30" t="s">
        <v>12</v>
      </c>
      <c r="I128" s="10" t="s">
        <v>63</v>
      </c>
      <c r="J128" s="10" t="s">
        <v>14</v>
      </c>
      <c r="K128" s="8" t="s">
        <v>269</v>
      </c>
      <c r="L128" s="13">
        <v>42825</v>
      </c>
    </row>
    <row r="129" spans="1:12" s="6" customFormat="1">
      <c r="A129" s="2">
        <f t="shared" si="3"/>
        <v>126</v>
      </c>
      <c r="B129" s="12">
        <v>42460</v>
      </c>
      <c r="C129" s="19" t="s">
        <v>161</v>
      </c>
      <c r="D129" s="93">
        <f t="shared" si="2"/>
        <v>544920</v>
      </c>
      <c r="E129" s="94"/>
      <c r="F129" s="95">
        <v>544920</v>
      </c>
      <c r="G129" s="30" t="s">
        <v>12</v>
      </c>
      <c r="H129" s="30" t="s">
        <v>12</v>
      </c>
      <c r="I129" s="10" t="s">
        <v>63</v>
      </c>
      <c r="J129" s="10" t="s">
        <v>14</v>
      </c>
      <c r="K129" s="8" t="s">
        <v>269</v>
      </c>
      <c r="L129" s="13">
        <v>42825</v>
      </c>
    </row>
    <row r="130" spans="1:12" s="6" customFormat="1">
      <c r="A130" s="2">
        <f t="shared" si="3"/>
        <v>127</v>
      </c>
      <c r="B130" s="12">
        <v>42460</v>
      </c>
      <c r="C130" s="19" t="s">
        <v>162</v>
      </c>
      <c r="D130" s="93">
        <f t="shared" si="2"/>
        <v>518700</v>
      </c>
      <c r="E130" s="94"/>
      <c r="F130" s="95">
        <v>518700</v>
      </c>
      <c r="G130" s="30" t="s">
        <v>12</v>
      </c>
      <c r="H130" s="30" t="s">
        <v>12</v>
      </c>
      <c r="I130" s="10" t="s">
        <v>63</v>
      </c>
      <c r="J130" s="10" t="s">
        <v>14</v>
      </c>
      <c r="K130" s="8" t="s">
        <v>269</v>
      </c>
      <c r="L130" s="13">
        <v>42825</v>
      </c>
    </row>
    <row r="131" spans="1:12" s="6" customFormat="1">
      <c r="A131" s="2">
        <f t="shared" si="3"/>
        <v>128</v>
      </c>
      <c r="B131" s="12">
        <v>42460</v>
      </c>
      <c r="C131" s="19" t="s">
        <v>163</v>
      </c>
      <c r="D131" s="93">
        <f t="shared" si="2"/>
        <v>503329.38</v>
      </c>
      <c r="E131" s="94"/>
      <c r="F131" s="95">
        <v>503329.38</v>
      </c>
      <c r="G131" s="30" t="s">
        <v>12</v>
      </c>
      <c r="H131" s="30" t="s">
        <v>12</v>
      </c>
      <c r="I131" s="10" t="s">
        <v>63</v>
      </c>
      <c r="J131" s="10" t="s">
        <v>14</v>
      </c>
      <c r="K131" s="8" t="s">
        <v>269</v>
      </c>
      <c r="L131" s="13">
        <v>42825</v>
      </c>
    </row>
    <row r="132" spans="1:12" s="6" customFormat="1">
      <c r="A132" s="2">
        <f t="shared" si="3"/>
        <v>129</v>
      </c>
      <c r="B132" s="3">
        <v>42064</v>
      </c>
      <c r="C132" s="4" t="s">
        <v>164</v>
      </c>
      <c r="D132" s="93">
        <f t="shared" ref="D132:D195" si="4">SUM(E132:F132)</f>
        <v>491288</v>
      </c>
      <c r="E132" s="93">
        <v>418668</v>
      </c>
      <c r="F132" s="93">
        <v>72620</v>
      </c>
      <c r="G132" s="10" t="s">
        <v>115</v>
      </c>
      <c r="H132" s="10" t="s">
        <v>115</v>
      </c>
      <c r="I132" s="10" t="s">
        <v>63</v>
      </c>
      <c r="J132" s="10" t="s">
        <v>14</v>
      </c>
      <c r="K132" s="9" t="s">
        <v>254</v>
      </c>
      <c r="L132" s="14">
        <v>42825</v>
      </c>
    </row>
    <row r="133" spans="1:12" s="6" customFormat="1" ht="15" customHeight="1">
      <c r="A133" s="2">
        <f t="shared" si="3"/>
        <v>130</v>
      </c>
      <c r="B133" s="3">
        <v>42430</v>
      </c>
      <c r="C133" s="4" t="s">
        <v>165</v>
      </c>
      <c r="D133" s="93">
        <f t="shared" si="4"/>
        <v>478287</v>
      </c>
      <c r="E133" s="93">
        <v>0</v>
      </c>
      <c r="F133" s="93">
        <v>478287</v>
      </c>
      <c r="G133" s="10" t="s">
        <v>115</v>
      </c>
      <c r="H133" s="10" t="s">
        <v>115</v>
      </c>
      <c r="I133" s="10" t="s">
        <v>63</v>
      </c>
      <c r="J133" s="10" t="s">
        <v>14</v>
      </c>
      <c r="K133" s="9" t="s">
        <v>266</v>
      </c>
      <c r="L133" s="14">
        <v>42825</v>
      </c>
    </row>
    <row r="134" spans="1:12" s="6" customFormat="1">
      <c r="A134" s="2">
        <f t="shared" ref="A134:A197" si="5">A133+1</f>
        <v>131</v>
      </c>
      <c r="B134" s="12">
        <v>42460</v>
      </c>
      <c r="C134" s="19" t="s">
        <v>166</v>
      </c>
      <c r="D134" s="93">
        <f t="shared" si="4"/>
        <v>476520</v>
      </c>
      <c r="E134" s="94"/>
      <c r="F134" s="95">
        <v>476520</v>
      </c>
      <c r="G134" s="30" t="s">
        <v>12</v>
      </c>
      <c r="H134" s="30" t="s">
        <v>12</v>
      </c>
      <c r="I134" s="10" t="s">
        <v>63</v>
      </c>
      <c r="J134" s="10" t="s">
        <v>14</v>
      </c>
      <c r="K134" s="8" t="s">
        <v>269</v>
      </c>
      <c r="L134" s="13">
        <v>42825</v>
      </c>
    </row>
    <row r="135" spans="1:12" s="6" customFormat="1">
      <c r="A135" s="2">
        <f t="shared" si="5"/>
        <v>132</v>
      </c>
      <c r="B135" s="12">
        <v>42460</v>
      </c>
      <c r="C135" s="19" t="s">
        <v>167</v>
      </c>
      <c r="D135" s="93">
        <f t="shared" si="4"/>
        <v>461700</v>
      </c>
      <c r="E135" s="94"/>
      <c r="F135" s="95">
        <v>461700</v>
      </c>
      <c r="G135" s="30" t="s">
        <v>12</v>
      </c>
      <c r="H135" s="30" t="s">
        <v>12</v>
      </c>
      <c r="I135" s="10" t="s">
        <v>63</v>
      </c>
      <c r="J135" s="10" t="s">
        <v>14</v>
      </c>
      <c r="K135" s="8" t="s">
        <v>269</v>
      </c>
      <c r="L135" s="13">
        <v>42825</v>
      </c>
    </row>
    <row r="136" spans="1:12" s="6" customFormat="1">
      <c r="A136" s="2">
        <f t="shared" si="5"/>
        <v>133</v>
      </c>
      <c r="B136" s="12">
        <v>42460</v>
      </c>
      <c r="C136" s="19" t="s">
        <v>168</v>
      </c>
      <c r="D136" s="93">
        <f t="shared" si="4"/>
        <v>437133</v>
      </c>
      <c r="E136" s="94"/>
      <c r="F136" s="95">
        <v>437133</v>
      </c>
      <c r="G136" s="30" t="s">
        <v>12</v>
      </c>
      <c r="H136" s="30" t="s">
        <v>12</v>
      </c>
      <c r="I136" s="10" t="s">
        <v>63</v>
      </c>
      <c r="J136" s="10" t="s">
        <v>14</v>
      </c>
      <c r="K136" s="8" t="s">
        <v>269</v>
      </c>
      <c r="L136" s="13">
        <v>42825</v>
      </c>
    </row>
    <row r="137" spans="1:12" s="6" customFormat="1">
      <c r="A137" s="2">
        <f t="shared" si="5"/>
        <v>134</v>
      </c>
      <c r="B137" s="3">
        <v>42064</v>
      </c>
      <c r="C137" s="4" t="s">
        <v>169</v>
      </c>
      <c r="D137" s="93">
        <f t="shared" si="4"/>
        <v>414475.2</v>
      </c>
      <c r="E137" s="93">
        <v>0</v>
      </c>
      <c r="F137" s="93">
        <v>414475.2</v>
      </c>
      <c r="G137" s="10" t="s">
        <v>115</v>
      </c>
      <c r="H137" s="10" t="s">
        <v>115</v>
      </c>
      <c r="I137" s="10" t="s">
        <v>63</v>
      </c>
      <c r="J137" s="10" t="s">
        <v>14</v>
      </c>
      <c r="K137" s="9" t="s">
        <v>256</v>
      </c>
      <c r="L137" s="14">
        <v>42825</v>
      </c>
    </row>
    <row r="138" spans="1:12" s="6" customFormat="1" ht="30">
      <c r="A138" s="2">
        <f t="shared" si="5"/>
        <v>135</v>
      </c>
      <c r="B138" s="3">
        <v>42430</v>
      </c>
      <c r="C138" s="4" t="s">
        <v>170</v>
      </c>
      <c r="D138" s="93">
        <f t="shared" si="4"/>
        <v>407542.14</v>
      </c>
      <c r="E138" s="93">
        <v>0</v>
      </c>
      <c r="F138" s="93">
        <v>407542.14</v>
      </c>
      <c r="G138" s="10" t="s">
        <v>115</v>
      </c>
      <c r="H138" s="10" t="s">
        <v>115</v>
      </c>
      <c r="I138" s="10" t="s">
        <v>63</v>
      </c>
      <c r="J138" s="10" t="s">
        <v>14</v>
      </c>
      <c r="K138" s="9" t="s">
        <v>258</v>
      </c>
      <c r="L138" s="14">
        <v>42825</v>
      </c>
    </row>
    <row r="139" spans="1:12" s="6" customFormat="1" ht="30">
      <c r="A139" s="2">
        <f t="shared" si="5"/>
        <v>136</v>
      </c>
      <c r="B139" s="3">
        <v>42064</v>
      </c>
      <c r="C139" s="4" t="s">
        <v>171</v>
      </c>
      <c r="D139" s="93">
        <f t="shared" si="4"/>
        <v>373808.96</v>
      </c>
      <c r="E139" s="93">
        <v>0</v>
      </c>
      <c r="F139" s="93">
        <v>373808.96</v>
      </c>
      <c r="G139" s="10" t="s">
        <v>115</v>
      </c>
      <c r="H139" s="10" t="s">
        <v>115</v>
      </c>
      <c r="I139" s="10" t="s">
        <v>63</v>
      </c>
      <c r="J139" s="10" t="s">
        <v>14</v>
      </c>
      <c r="K139" s="9" t="s">
        <v>258</v>
      </c>
      <c r="L139" s="14">
        <v>42825</v>
      </c>
    </row>
    <row r="140" spans="1:12" s="6" customFormat="1" ht="30.75" customHeight="1">
      <c r="A140" s="2">
        <f t="shared" si="5"/>
        <v>137</v>
      </c>
      <c r="B140" s="3">
        <v>42064</v>
      </c>
      <c r="C140" s="4" t="s">
        <v>245</v>
      </c>
      <c r="D140" s="93">
        <f t="shared" si="4"/>
        <v>362862</v>
      </c>
      <c r="E140" s="93">
        <v>0</v>
      </c>
      <c r="F140" s="93">
        <v>362862</v>
      </c>
      <c r="G140" s="10" t="s">
        <v>115</v>
      </c>
      <c r="H140" s="10" t="s">
        <v>115</v>
      </c>
      <c r="I140" s="10" t="s">
        <v>63</v>
      </c>
      <c r="J140" s="10" t="s">
        <v>14</v>
      </c>
      <c r="K140" s="9" t="s">
        <v>246</v>
      </c>
      <c r="L140" s="14">
        <v>42825</v>
      </c>
    </row>
    <row r="141" spans="1:12" s="6" customFormat="1" ht="15" customHeight="1">
      <c r="A141" s="2">
        <f t="shared" si="5"/>
        <v>138</v>
      </c>
      <c r="B141" s="12">
        <v>42460</v>
      </c>
      <c r="C141" s="19" t="s">
        <v>172</v>
      </c>
      <c r="D141" s="93">
        <f t="shared" si="4"/>
        <v>354600</v>
      </c>
      <c r="E141" s="94"/>
      <c r="F141" s="95">
        <v>354600</v>
      </c>
      <c r="G141" s="30" t="s">
        <v>12</v>
      </c>
      <c r="H141" s="30" t="s">
        <v>12</v>
      </c>
      <c r="I141" s="10" t="s">
        <v>63</v>
      </c>
      <c r="J141" s="10" t="s">
        <v>14</v>
      </c>
      <c r="K141" s="8" t="s">
        <v>269</v>
      </c>
      <c r="L141" s="13">
        <v>42825</v>
      </c>
    </row>
    <row r="142" spans="1:12" s="6" customFormat="1" ht="15" customHeight="1">
      <c r="A142" s="2">
        <f t="shared" si="5"/>
        <v>139</v>
      </c>
      <c r="B142" s="12">
        <v>42460</v>
      </c>
      <c r="C142" s="19" t="s">
        <v>173</v>
      </c>
      <c r="D142" s="93">
        <f t="shared" si="4"/>
        <v>351268.2</v>
      </c>
      <c r="E142" s="94"/>
      <c r="F142" s="95">
        <v>351268.2</v>
      </c>
      <c r="G142" s="30" t="s">
        <v>12</v>
      </c>
      <c r="H142" s="30" t="s">
        <v>12</v>
      </c>
      <c r="I142" s="10" t="s">
        <v>63</v>
      </c>
      <c r="J142" s="10" t="s">
        <v>14</v>
      </c>
      <c r="K142" s="8" t="s">
        <v>269</v>
      </c>
      <c r="L142" s="13">
        <v>42825</v>
      </c>
    </row>
    <row r="143" spans="1:12" s="6" customFormat="1" ht="15" customHeight="1">
      <c r="A143" s="2">
        <f t="shared" si="5"/>
        <v>140</v>
      </c>
      <c r="B143" s="3">
        <v>42156</v>
      </c>
      <c r="C143" s="4" t="s">
        <v>174</v>
      </c>
      <c r="D143" s="93">
        <f t="shared" si="4"/>
        <v>340860</v>
      </c>
      <c r="E143" s="93">
        <v>0</v>
      </c>
      <c r="F143" s="93">
        <v>340860</v>
      </c>
      <c r="G143" s="10" t="s">
        <v>115</v>
      </c>
      <c r="H143" s="10" t="s">
        <v>115</v>
      </c>
      <c r="I143" s="10" t="s">
        <v>63</v>
      </c>
      <c r="J143" s="10" t="s">
        <v>14</v>
      </c>
      <c r="K143" s="9" t="s">
        <v>274</v>
      </c>
      <c r="L143" s="14">
        <v>42825</v>
      </c>
    </row>
    <row r="144" spans="1:12" s="6" customFormat="1" ht="15" customHeight="1">
      <c r="A144" s="2">
        <f t="shared" si="5"/>
        <v>141</v>
      </c>
      <c r="B144" s="12">
        <v>42460</v>
      </c>
      <c r="C144" s="19" t="s">
        <v>175</v>
      </c>
      <c r="D144" s="93">
        <f t="shared" si="4"/>
        <v>323076</v>
      </c>
      <c r="E144" s="94"/>
      <c r="F144" s="95">
        <v>323076</v>
      </c>
      <c r="G144" s="30" t="s">
        <v>12</v>
      </c>
      <c r="H144" s="30" t="s">
        <v>12</v>
      </c>
      <c r="I144" s="10" t="s">
        <v>63</v>
      </c>
      <c r="J144" s="10" t="s">
        <v>14</v>
      </c>
      <c r="K144" s="8" t="s">
        <v>269</v>
      </c>
      <c r="L144" s="13">
        <v>42825</v>
      </c>
    </row>
    <row r="145" spans="1:12" s="6" customFormat="1" ht="15" customHeight="1">
      <c r="A145" s="2">
        <f t="shared" si="5"/>
        <v>142</v>
      </c>
      <c r="B145" s="3">
        <v>42430</v>
      </c>
      <c r="C145" s="4" t="s">
        <v>176</v>
      </c>
      <c r="D145" s="93">
        <f t="shared" si="4"/>
        <v>303956.59999999998</v>
      </c>
      <c r="E145" s="93">
        <v>0</v>
      </c>
      <c r="F145" s="93">
        <v>303956.59999999998</v>
      </c>
      <c r="G145" s="10" t="s">
        <v>115</v>
      </c>
      <c r="H145" s="10" t="s">
        <v>115</v>
      </c>
      <c r="I145" s="10" t="s">
        <v>63</v>
      </c>
      <c r="J145" s="10" t="s">
        <v>14</v>
      </c>
      <c r="K145" s="9" t="s">
        <v>266</v>
      </c>
      <c r="L145" s="14">
        <v>42825</v>
      </c>
    </row>
    <row r="146" spans="1:12" s="6" customFormat="1" ht="15" customHeight="1">
      <c r="A146" s="2">
        <f t="shared" si="5"/>
        <v>143</v>
      </c>
      <c r="B146" s="3">
        <v>42430</v>
      </c>
      <c r="C146" s="4" t="s">
        <v>177</v>
      </c>
      <c r="D146" s="93">
        <f t="shared" si="4"/>
        <v>303217.2</v>
      </c>
      <c r="E146" s="93">
        <v>0</v>
      </c>
      <c r="F146" s="93">
        <v>303217.2</v>
      </c>
      <c r="G146" s="10" t="s">
        <v>115</v>
      </c>
      <c r="H146" s="10" t="s">
        <v>115</v>
      </c>
      <c r="I146" s="10" t="s">
        <v>63</v>
      </c>
      <c r="J146" s="10" t="s">
        <v>14</v>
      </c>
      <c r="K146" s="9" t="s">
        <v>266</v>
      </c>
      <c r="L146" s="14">
        <v>42825</v>
      </c>
    </row>
    <row r="147" spans="1:12" s="6" customFormat="1">
      <c r="A147" s="2">
        <f t="shared" si="5"/>
        <v>144</v>
      </c>
      <c r="B147" s="3">
        <v>42430</v>
      </c>
      <c r="C147" s="4" t="s">
        <v>178</v>
      </c>
      <c r="D147" s="93">
        <f t="shared" si="4"/>
        <v>292365.68</v>
      </c>
      <c r="E147" s="93">
        <v>0</v>
      </c>
      <c r="F147" s="93">
        <v>292365.68</v>
      </c>
      <c r="G147" s="10" t="s">
        <v>115</v>
      </c>
      <c r="H147" s="10" t="s">
        <v>115</v>
      </c>
      <c r="I147" s="10" t="s">
        <v>63</v>
      </c>
      <c r="J147" s="10" t="s">
        <v>14</v>
      </c>
      <c r="K147" s="9" t="s">
        <v>273</v>
      </c>
      <c r="L147" s="14">
        <v>42825</v>
      </c>
    </row>
    <row r="148" spans="1:12" s="6" customFormat="1" ht="15" customHeight="1">
      <c r="A148" s="2">
        <f t="shared" si="5"/>
        <v>145</v>
      </c>
      <c r="B148" s="3">
        <v>42430</v>
      </c>
      <c r="C148" s="4" t="s">
        <v>179</v>
      </c>
      <c r="D148" s="93">
        <f t="shared" si="4"/>
        <v>284579.34000000003</v>
      </c>
      <c r="E148" s="93">
        <v>0</v>
      </c>
      <c r="F148" s="93">
        <v>284579.34000000003</v>
      </c>
      <c r="G148" s="10" t="s">
        <v>115</v>
      </c>
      <c r="H148" s="10" t="s">
        <v>115</v>
      </c>
      <c r="I148" s="10" t="s">
        <v>63</v>
      </c>
      <c r="J148" s="10" t="s">
        <v>14</v>
      </c>
      <c r="K148" s="9" t="s">
        <v>266</v>
      </c>
      <c r="L148" s="14">
        <v>42825</v>
      </c>
    </row>
    <row r="149" spans="1:12" s="6" customFormat="1" ht="15" customHeight="1">
      <c r="A149" s="2">
        <f t="shared" si="5"/>
        <v>146</v>
      </c>
      <c r="B149" s="3">
        <v>42430</v>
      </c>
      <c r="C149" s="4" t="s">
        <v>180</v>
      </c>
      <c r="D149" s="93">
        <f t="shared" si="4"/>
        <v>283176</v>
      </c>
      <c r="E149" s="93">
        <v>0</v>
      </c>
      <c r="F149" s="93">
        <v>283176</v>
      </c>
      <c r="G149" s="10" t="s">
        <v>12</v>
      </c>
      <c r="H149" s="10" t="s">
        <v>389</v>
      </c>
      <c r="I149" s="10" t="s">
        <v>13</v>
      </c>
      <c r="J149" s="10" t="s">
        <v>14</v>
      </c>
      <c r="K149" s="9" t="s">
        <v>266</v>
      </c>
      <c r="L149" s="9" t="s">
        <v>403</v>
      </c>
    </row>
    <row r="150" spans="1:12" s="6" customFormat="1" ht="35.25" customHeight="1">
      <c r="A150" s="2">
        <f t="shared" si="5"/>
        <v>147</v>
      </c>
      <c r="B150" s="3">
        <v>42430</v>
      </c>
      <c r="C150" s="4" t="s">
        <v>181</v>
      </c>
      <c r="D150" s="93">
        <f t="shared" si="4"/>
        <v>273600</v>
      </c>
      <c r="E150" s="93">
        <v>0</v>
      </c>
      <c r="F150" s="93">
        <v>273600</v>
      </c>
      <c r="G150" s="10" t="s">
        <v>115</v>
      </c>
      <c r="H150" s="10" t="s">
        <v>115</v>
      </c>
      <c r="I150" s="10" t="s">
        <v>63</v>
      </c>
      <c r="J150" s="10" t="s">
        <v>14</v>
      </c>
      <c r="K150" s="9" t="s">
        <v>382</v>
      </c>
      <c r="L150" s="9" t="s">
        <v>403</v>
      </c>
    </row>
    <row r="151" spans="1:12" s="6" customFormat="1" ht="29.25" customHeight="1">
      <c r="A151" s="2">
        <f t="shared" si="5"/>
        <v>148</v>
      </c>
      <c r="B151" s="3">
        <v>42430</v>
      </c>
      <c r="C151" s="4" t="s">
        <v>182</v>
      </c>
      <c r="D151" s="93">
        <f t="shared" si="4"/>
        <v>273600</v>
      </c>
      <c r="E151" s="93">
        <v>0</v>
      </c>
      <c r="F151" s="93">
        <v>273600</v>
      </c>
      <c r="G151" s="10" t="s">
        <v>115</v>
      </c>
      <c r="H151" s="10" t="s">
        <v>115</v>
      </c>
      <c r="I151" s="10" t="s">
        <v>63</v>
      </c>
      <c r="J151" s="10" t="s">
        <v>14</v>
      </c>
      <c r="K151" s="9" t="s">
        <v>382</v>
      </c>
      <c r="L151" s="9" t="s">
        <v>403</v>
      </c>
    </row>
    <row r="152" spans="1:12" s="6" customFormat="1" ht="71.25" customHeight="1">
      <c r="A152" s="2">
        <f t="shared" si="5"/>
        <v>149</v>
      </c>
      <c r="B152" s="3">
        <v>41153</v>
      </c>
      <c r="C152" s="4" t="s">
        <v>183</v>
      </c>
      <c r="D152" s="93">
        <f t="shared" si="4"/>
        <v>267193</v>
      </c>
      <c r="E152" s="93">
        <v>267193</v>
      </c>
      <c r="F152" s="93">
        <v>0</v>
      </c>
      <c r="G152" s="10" t="s">
        <v>394</v>
      </c>
      <c r="H152" s="10" t="s">
        <v>395</v>
      </c>
      <c r="I152" s="10" t="s">
        <v>13</v>
      </c>
      <c r="J152" s="10" t="s">
        <v>105</v>
      </c>
      <c r="K152" s="9" t="s">
        <v>275</v>
      </c>
      <c r="L152" s="11" t="s">
        <v>58</v>
      </c>
    </row>
    <row r="153" spans="1:12" s="6" customFormat="1" ht="30">
      <c r="A153" s="2">
        <f t="shared" si="5"/>
        <v>150</v>
      </c>
      <c r="B153" s="12">
        <v>42460</v>
      </c>
      <c r="C153" s="19" t="s">
        <v>184</v>
      </c>
      <c r="D153" s="93">
        <f t="shared" si="4"/>
        <v>259594.92000000004</v>
      </c>
      <c r="E153" s="94"/>
      <c r="F153" s="95">
        <v>259594.92000000004</v>
      </c>
      <c r="G153" s="30" t="s">
        <v>12</v>
      </c>
      <c r="H153" s="30" t="s">
        <v>12</v>
      </c>
      <c r="I153" s="10" t="s">
        <v>63</v>
      </c>
      <c r="J153" s="10" t="s">
        <v>14</v>
      </c>
      <c r="K153" s="8" t="s">
        <v>269</v>
      </c>
      <c r="L153" s="9" t="s">
        <v>403</v>
      </c>
    </row>
    <row r="154" spans="1:12" s="6" customFormat="1" ht="15" customHeight="1">
      <c r="A154" s="2">
        <f t="shared" si="5"/>
        <v>151</v>
      </c>
      <c r="B154" s="3">
        <v>42430</v>
      </c>
      <c r="C154" s="4" t="s">
        <v>185</v>
      </c>
      <c r="D154" s="93">
        <f t="shared" si="4"/>
        <v>240435.31</v>
      </c>
      <c r="E154" s="93">
        <v>0</v>
      </c>
      <c r="F154" s="93">
        <v>240435.31</v>
      </c>
      <c r="G154" s="10" t="s">
        <v>115</v>
      </c>
      <c r="H154" s="10" t="s">
        <v>115</v>
      </c>
      <c r="I154" s="10" t="s">
        <v>63</v>
      </c>
      <c r="J154" s="10" t="s">
        <v>14</v>
      </c>
      <c r="K154" s="9" t="s">
        <v>266</v>
      </c>
      <c r="L154" s="9" t="s">
        <v>403</v>
      </c>
    </row>
    <row r="155" spans="1:12" s="6" customFormat="1" ht="15" customHeight="1">
      <c r="A155" s="2">
        <f t="shared" si="5"/>
        <v>152</v>
      </c>
      <c r="B155" s="3">
        <v>42430</v>
      </c>
      <c r="C155" s="4" t="s">
        <v>186</v>
      </c>
      <c r="D155" s="93">
        <f t="shared" si="4"/>
        <v>233004.6</v>
      </c>
      <c r="E155" s="93">
        <v>0</v>
      </c>
      <c r="F155" s="93">
        <v>233004.6</v>
      </c>
      <c r="G155" s="10" t="s">
        <v>115</v>
      </c>
      <c r="H155" s="10" t="s">
        <v>115</v>
      </c>
      <c r="I155" s="10" t="s">
        <v>63</v>
      </c>
      <c r="J155" s="10" t="s">
        <v>14</v>
      </c>
      <c r="K155" s="9" t="s">
        <v>266</v>
      </c>
      <c r="L155" s="9" t="s">
        <v>403</v>
      </c>
    </row>
    <row r="156" spans="1:12" s="6" customFormat="1" ht="15" customHeight="1">
      <c r="A156" s="2">
        <f t="shared" si="5"/>
        <v>153</v>
      </c>
      <c r="B156" s="3">
        <v>42064</v>
      </c>
      <c r="C156" s="4" t="s">
        <v>187</v>
      </c>
      <c r="D156" s="93">
        <f t="shared" si="4"/>
        <v>218400</v>
      </c>
      <c r="E156" s="93">
        <v>0</v>
      </c>
      <c r="F156" s="93">
        <v>218400</v>
      </c>
      <c r="G156" s="10" t="s">
        <v>115</v>
      </c>
      <c r="H156" s="10" t="s">
        <v>115</v>
      </c>
      <c r="I156" s="10" t="s">
        <v>63</v>
      </c>
      <c r="J156" s="10" t="s">
        <v>14</v>
      </c>
      <c r="K156" s="9" t="s">
        <v>253</v>
      </c>
      <c r="L156" s="9" t="s">
        <v>403</v>
      </c>
    </row>
    <row r="157" spans="1:12" s="6" customFormat="1" ht="15" customHeight="1">
      <c r="A157" s="2">
        <f t="shared" si="5"/>
        <v>154</v>
      </c>
      <c r="B157" s="3">
        <v>42430</v>
      </c>
      <c r="C157" s="4" t="s">
        <v>188</v>
      </c>
      <c r="D157" s="93">
        <f t="shared" si="4"/>
        <v>185140.55999999997</v>
      </c>
      <c r="E157" s="93">
        <v>0</v>
      </c>
      <c r="F157" s="93">
        <v>185140.55999999997</v>
      </c>
      <c r="G157" s="10" t="s">
        <v>115</v>
      </c>
      <c r="H157" s="10" t="s">
        <v>115</v>
      </c>
      <c r="I157" s="10" t="s">
        <v>63</v>
      </c>
      <c r="J157" s="10" t="s">
        <v>14</v>
      </c>
      <c r="K157" s="9" t="s">
        <v>266</v>
      </c>
      <c r="L157" s="9" t="s">
        <v>403</v>
      </c>
    </row>
    <row r="158" spans="1:12" s="6" customFormat="1" ht="17.25" customHeight="1">
      <c r="A158" s="2">
        <f t="shared" si="5"/>
        <v>155</v>
      </c>
      <c r="B158" s="3">
        <v>41883</v>
      </c>
      <c r="C158" s="4" t="s">
        <v>189</v>
      </c>
      <c r="D158" s="93">
        <f t="shared" si="4"/>
        <v>171396.72</v>
      </c>
      <c r="E158" s="93">
        <v>0</v>
      </c>
      <c r="F158" s="93">
        <v>171396.72</v>
      </c>
      <c r="G158" s="10" t="s">
        <v>115</v>
      </c>
      <c r="H158" s="10" t="s">
        <v>115</v>
      </c>
      <c r="I158" s="10" t="s">
        <v>63</v>
      </c>
      <c r="J158" s="10" t="s">
        <v>14</v>
      </c>
      <c r="K158" s="9" t="s">
        <v>252</v>
      </c>
      <c r="L158" s="9" t="s">
        <v>403</v>
      </c>
    </row>
    <row r="159" spans="1:12" s="6" customFormat="1" ht="29.25" customHeight="1">
      <c r="A159" s="2">
        <f t="shared" si="5"/>
        <v>156</v>
      </c>
      <c r="B159" s="3">
        <v>42125</v>
      </c>
      <c r="C159" s="2" t="s">
        <v>190</v>
      </c>
      <c r="D159" s="93">
        <f t="shared" si="4"/>
        <v>167077.15</v>
      </c>
      <c r="E159" s="94"/>
      <c r="F159" s="95">
        <v>167077.15</v>
      </c>
      <c r="G159" s="31" t="s">
        <v>191</v>
      </c>
      <c r="H159" s="31" t="s">
        <v>192</v>
      </c>
      <c r="I159" s="10" t="s">
        <v>63</v>
      </c>
      <c r="J159" s="10" t="s">
        <v>14</v>
      </c>
      <c r="K159" s="21" t="s">
        <v>276</v>
      </c>
      <c r="L159" s="9" t="s">
        <v>403</v>
      </c>
    </row>
    <row r="160" spans="1:12" s="6" customFormat="1" ht="27.75" customHeight="1">
      <c r="A160" s="2">
        <f t="shared" si="5"/>
        <v>157</v>
      </c>
      <c r="B160" s="3">
        <v>42064</v>
      </c>
      <c r="C160" s="4" t="s">
        <v>193</v>
      </c>
      <c r="D160" s="93">
        <f t="shared" si="4"/>
        <v>156552.84</v>
      </c>
      <c r="E160" s="93">
        <v>0</v>
      </c>
      <c r="F160" s="93">
        <v>156552.84</v>
      </c>
      <c r="G160" s="10" t="s">
        <v>115</v>
      </c>
      <c r="H160" s="10" t="s">
        <v>115</v>
      </c>
      <c r="I160" s="10" t="s">
        <v>63</v>
      </c>
      <c r="J160" s="10" t="s">
        <v>14</v>
      </c>
      <c r="K160" s="9" t="s">
        <v>252</v>
      </c>
      <c r="L160" s="9" t="s">
        <v>403</v>
      </c>
    </row>
    <row r="161" spans="1:12" s="6" customFormat="1" ht="15" customHeight="1">
      <c r="A161" s="2">
        <f t="shared" si="5"/>
        <v>158</v>
      </c>
      <c r="B161" s="3">
        <v>42430</v>
      </c>
      <c r="C161" s="4" t="s">
        <v>194</v>
      </c>
      <c r="D161" s="93">
        <f t="shared" si="4"/>
        <v>150138</v>
      </c>
      <c r="E161" s="93">
        <v>0</v>
      </c>
      <c r="F161" s="93">
        <v>150138</v>
      </c>
      <c r="G161" s="10" t="s">
        <v>12</v>
      </c>
      <c r="H161" s="10" t="s">
        <v>12</v>
      </c>
      <c r="I161" s="10" t="s">
        <v>13</v>
      </c>
      <c r="J161" s="10" t="s">
        <v>14</v>
      </c>
      <c r="K161" s="9" t="s">
        <v>266</v>
      </c>
      <c r="L161" s="9" t="s">
        <v>403</v>
      </c>
    </row>
    <row r="162" spans="1:12" s="6" customFormat="1" ht="15" customHeight="1">
      <c r="A162" s="2">
        <f t="shared" si="5"/>
        <v>159</v>
      </c>
      <c r="B162" s="3">
        <v>42430</v>
      </c>
      <c r="C162" s="4" t="s">
        <v>195</v>
      </c>
      <c r="D162" s="93">
        <f t="shared" si="4"/>
        <v>144500</v>
      </c>
      <c r="E162" s="93">
        <v>0</v>
      </c>
      <c r="F162" s="93">
        <v>144500</v>
      </c>
      <c r="G162" s="10" t="s">
        <v>115</v>
      </c>
      <c r="H162" s="10" t="s">
        <v>115</v>
      </c>
      <c r="I162" s="10" t="s">
        <v>63</v>
      </c>
      <c r="J162" s="10" t="s">
        <v>14</v>
      </c>
      <c r="K162" s="9" t="s">
        <v>277</v>
      </c>
      <c r="L162" s="9" t="s">
        <v>403</v>
      </c>
    </row>
    <row r="163" spans="1:12" s="6" customFormat="1" ht="15" customHeight="1">
      <c r="A163" s="2">
        <f t="shared" si="5"/>
        <v>160</v>
      </c>
      <c r="B163" s="3">
        <v>42064</v>
      </c>
      <c r="C163" s="4" t="s">
        <v>196</v>
      </c>
      <c r="D163" s="93">
        <f t="shared" si="4"/>
        <v>143106.48000000001</v>
      </c>
      <c r="E163" s="93">
        <v>0</v>
      </c>
      <c r="F163" s="93">
        <v>143106.48000000001</v>
      </c>
      <c r="G163" s="10" t="s">
        <v>115</v>
      </c>
      <c r="H163" s="10" t="s">
        <v>115</v>
      </c>
      <c r="I163" s="10" t="s">
        <v>63</v>
      </c>
      <c r="J163" s="10" t="s">
        <v>14</v>
      </c>
      <c r="K163" s="9" t="s">
        <v>277</v>
      </c>
      <c r="L163" s="9" t="s">
        <v>403</v>
      </c>
    </row>
    <row r="164" spans="1:12" s="6" customFormat="1" ht="15" customHeight="1">
      <c r="A164" s="2">
        <f t="shared" si="5"/>
        <v>161</v>
      </c>
      <c r="B164" s="3">
        <v>42430</v>
      </c>
      <c r="C164" s="4" t="s">
        <v>197</v>
      </c>
      <c r="D164" s="93">
        <f t="shared" si="4"/>
        <v>143106</v>
      </c>
      <c r="E164" s="93">
        <v>0</v>
      </c>
      <c r="F164" s="93">
        <v>143106</v>
      </c>
      <c r="G164" s="10" t="s">
        <v>115</v>
      </c>
      <c r="H164" s="10" t="s">
        <v>115</v>
      </c>
      <c r="I164" s="10" t="s">
        <v>63</v>
      </c>
      <c r="J164" s="10" t="s">
        <v>14</v>
      </c>
      <c r="K164" s="9" t="s">
        <v>273</v>
      </c>
      <c r="L164" s="9" t="s">
        <v>403</v>
      </c>
    </row>
    <row r="165" spans="1:12" s="6" customFormat="1" ht="15" customHeight="1">
      <c r="A165" s="2">
        <f t="shared" si="5"/>
        <v>162</v>
      </c>
      <c r="B165" s="3">
        <v>42430</v>
      </c>
      <c r="C165" s="4" t="s">
        <v>198</v>
      </c>
      <c r="D165" s="93">
        <f t="shared" si="4"/>
        <v>136875</v>
      </c>
      <c r="E165" s="93">
        <v>0</v>
      </c>
      <c r="F165" s="93">
        <v>136875</v>
      </c>
      <c r="G165" s="10" t="s">
        <v>12</v>
      </c>
      <c r="H165" s="10" t="s">
        <v>12</v>
      </c>
      <c r="I165" s="10" t="s">
        <v>13</v>
      </c>
      <c r="J165" s="10" t="s">
        <v>14</v>
      </c>
      <c r="K165" s="9" t="s">
        <v>273</v>
      </c>
      <c r="L165" s="9" t="s">
        <v>403</v>
      </c>
    </row>
    <row r="166" spans="1:12" s="6" customFormat="1" ht="15" customHeight="1">
      <c r="A166" s="2">
        <f t="shared" si="5"/>
        <v>163</v>
      </c>
      <c r="B166" s="3">
        <v>42430</v>
      </c>
      <c r="C166" s="4" t="s">
        <v>199</v>
      </c>
      <c r="D166" s="93">
        <f t="shared" si="4"/>
        <v>124180.2</v>
      </c>
      <c r="E166" s="93">
        <v>0</v>
      </c>
      <c r="F166" s="93">
        <v>124180.2</v>
      </c>
      <c r="G166" s="10" t="s">
        <v>115</v>
      </c>
      <c r="H166" s="10" t="s">
        <v>115</v>
      </c>
      <c r="I166" s="10" t="s">
        <v>63</v>
      </c>
      <c r="J166" s="10" t="s">
        <v>14</v>
      </c>
      <c r="K166" s="9" t="s">
        <v>266</v>
      </c>
      <c r="L166" s="9" t="s">
        <v>403</v>
      </c>
    </row>
    <row r="167" spans="1:12" s="6" customFormat="1" ht="15" customHeight="1">
      <c r="A167" s="2">
        <f t="shared" si="5"/>
        <v>164</v>
      </c>
      <c r="B167" s="3">
        <v>42430</v>
      </c>
      <c r="C167" s="4" t="s">
        <v>200</v>
      </c>
      <c r="D167" s="93">
        <f t="shared" si="4"/>
        <v>122691.25</v>
      </c>
      <c r="E167" s="93">
        <v>0</v>
      </c>
      <c r="F167" s="93">
        <v>122691.25</v>
      </c>
      <c r="G167" s="10" t="s">
        <v>115</v>
      </c>
      <c r="H167" s="10" t="s">
        <v>115</v>
      </c>
      <c r="I167" s="10" t="s">
        <v>63</v>
      </c>
      <c r="J167" s="10" t="s">
        <v>14</v>
      </c>
      <c r="K167" s="9" t="s">
        <v>253</v>
      </c>
      <c r="L167" s="9" t="s">
        <v>403</v>
      </c>
    </row>
    <row r="168" spans="1:12" s="6" customFormat="1" ht="15" customHeight="1">
      <c r="A168" s="2">
        <f t="shared" si="5"/>
        <v>165</v>
      </c>
      <c r="B168" s="3">
        <v>42430</v>
      </c>
      <c r="C168" s="4" t="s">
        <v>201</v>
      </c>
      <c r="D168" s="93">
        <f t="shared" si="4"/>
        <v>121068</v>
      </c>
      <c r="E168" s="93">
        <v>0</v>
      </c>
      <c r="F168" s="93">
        <v>121068</v>
      </c>
      <c r="G168" s="10" t="s">
        <v>115</v>
      </c>
      <c r="H168" s="10" t="s">
        <v>115</v>
      </c>
      <c r="I168" s="10" t="s">
        <v>63</v>
      </c>
      <c r="J168" s="10" t="s">
        <v>14</v>
      </c>
      <c r="K168" s="9" t="s">
        <v>273</v>
      </c>
      <c r="L168" s="9" t="s">
        <v>403</v>
      </c>
    </row>
    <row r="169" spans="1:12" s="6" customFormat="1" ht="15" customHeight="1">
      <c r="A169" s="2">
        <f t="shared" si="5"/>
        <v>166</v>
      </c>
      <c r="B169" s="3">
        <v>42430</v>
      </c>
      <c r="C169" s="4" t="s">
        <v>201</v>
      </c>
      <c r="D169" s="93">
        <f t="shared" si="4"/>
        <v>121068</v>
      </c>
      <c r="E169" s="93">
        <v>0</v>
      </c>
      <c r="F169" s="93">
        <v>121068</v>
      </c>
      <c r="G169" s="10" t="s">
        <v>115</v>
      </c>
      <c r="H169" s="10" t="s">
        <v>115</v>
      </c>
      <c r="I169" s="10" t="s">
        <v>63</v>
      </c>
      <c r="J169" s="10" t="s">
        <v>14</v>
      </c>
      <c r="K169" s="9" t="s">
        <v>273</v>
      </c>
      <c r="L169" s="9" t="s">
        <v>403</v>
      </c>
    </row>
    <row r="170" spans="1:12" s="6" customFormat="1" ht="15" customHeight="1">
      <c r="A170" s="2">
        <f t="shared" si="5"/>
        <v>167</v>
      </c>
      <c r="B170" s="3">
        <v>42430</v>
      </c>
      <c r="C170" s="4" t="s">
        <v>202</v>
      </c>
      <c r="D170" s="93">
        <f t="shared" si="4"/>
        <v>120840</v>
      </c>
      <c r="E170" s="93">
        <v>0</v>
      </c>
      <c r="F170" s="93">
        <v>120840</v>
      </c>
      <c r="G170" s="10" t="s">
        <v>115</v>
      </c>
      <c r="H170" s="10" t="s">
        <v>115</v>
      </c>
      <c r="I170" s="10" t="s">
        <v>63</v>
      </c>
      <c r="J170" s="10" t="s">
        <v>14</v>
      </c>
      <c r="K170" s="9" t="s">
        <v>266</v>
      </c>
      <c r="L170" s="9" t="s">
        <v>403</v>
      </c>
    </row>
    <row r="171" spans="1:12" s="6" customFormat="1" ht="30">
      <c r="A171" s="2">
        <f t="shared" si="5"/>
        <v>168</v>
      </c>
      <c r="B171" s="3">
        <v>42430</v>
      </c>
      <c r="C171" s="4" t="s">
        <v>198</v>
      </c>
      <c r="D171" s="93">
        <f t="shared" si="4"/>
        <v>120630</v>
      </c>
      <c r="E171" s="93">
        <v>0</v>
      </c>
      <c r="F171" s="93">
        <v>120630</v>
      </c>
      <c r="G171" s="10" t="s">
        <v>12</v>
      </c>
      <c r="H171" s="10" t="s">
        <v>12</v>
      </c>
      <c r="I171" s="10" t="s">
        <v>13</v>
      </c>
      <c r="J171" s="10" t="s">
        <v>14</v>
      </c>
      <c r="K171" s="9" t="s">
        <v>273</v>
      </c>
      <c r="L171" s="9" t="s">
        <v>403</v>
      </c>
    </row>
    <row r="172" spans="1:12" s="6" customFormat="1" ht="30">
      <c r="A172" s="2">
        <f t="shared" si="5"/>
        <v>169</v>
      </c>
      <c r="B172" s="3">
        <v>42430</v>
      </c>
      <c r="C172" s="4" t="s">
        <v>203</v>
      </c>
      <c r="D172" s="93">
        <f t="shared" si="4"/>
        <v>118625.55</v>
      </c>
      <c r="E172" s="93">
        <v>0</v>
      </c>
      <c r="F172" s="93">
        <v>118625.55</v>
      </c>
      <c r="G172" s="10" t="s">
        <v>115</v>
      </c>
      <c r="H172" s="10" t="s">
        <v>115</v>
      </c>
      <c r="I172" s="10" t="s">
        <v>63</v>
      </c>
      <c r="J172" s="10" t="s">
        <v>14</v>
      </c>
      <c r="K172" s="9" t="s">
        <v>273</v>
      </c>
      <c r="L172" s="9" t="s">
        <v>403</v>
      </c>
    </row>
    <row r="173" spans="1:12" s="6" customFormat="1" ht="15" customHeight="1">
      <c r="A173" s="2">
        <f t="shared" si="5"/>
        <v>170</v>
      </c>
      <c r="B173" s="3">
        <v>42430</v>
      </c>
      <c r="C173" s="4" t="s">
        <v>204</v>
      </c>
      <c r="D173" s="93">
        <f t="shared" si="4"/>
        <v>101596.46</v>
      </c>
      <c r="E173" s="93">
        <v>0</v>
      </c>
      <c r="F173" s="93">
        <v>101596.46</v>
      </c>
      <c r="G173" s="10" t="s">
        <v>115</v>
      </c>
      <c r="H173" s="10" t="s">
        <v>115</v>
      </c>
      <c r="I173" s="10" t="s">
        <v>63</v>
      </c>
      <c r="J173" s="10" t="s">
        <v>14</v>
      </c>
      <c r="K173" s="9" t="s">
        <v>278</v>
      </c>
      <c r="L173" s="9" t="s">
        <v>403</v>
      </c>
    </row>
    <row r="174" spans="1:12" s="6" customFormat="1" ht="15" customHeight="1">
      <c r="A174" s="2">
        <f t="shared" si="5"/>
        <v>171</v>
      </c>
      <c r="B174" s="3">
        <v>42339</v>
      </c>
      <c r="C174" s="2" t="s">
        <v>205</v>
      </c>
      <c r="D174" s="93">
        <f t="shared" si="4"/>
        <v>98135.76</v>
      </c>
      <c r="E174" s="94"/>
      <c r="F174" s="95">
        <v>98135.76</v>
      </c>
      <c r="G174" s="10" t="s">
        <v>115</v>
      </c>
      <c r="H174" s="10" t="s">
        <v>115</v>
      </c>
      <c r="I174" s="10" t="s">
        <v>63</v>
      </c>
      <c r="J174" s="10" t="s">
        <v>14</v>
      </c>
      <c r="K174" s="22" t="s">
        <v>279</v>
      </c>
      <c r="L174" s="9" t="s">
        <v>403</v>
      </c>
    </row>
    <row r="175" spans="1:12" s="6" customFormat="1" ht="15" customHeight="1">
      <c r="A175" s="2">
        <f t="shared" si="5"/>
        <v>172</v>
      </c>
      <c r="B175" s="3">
        <v>42064</v>
      </c>
      <c r="C175" s="4" t="s">
        <v>206</v>
      </c>
      <c r="D175" s="93">
        <f t="shared" si="4"/>
        <v>97555.5</v>
      </c>
      <c r="E175" s="93">
        <v>0</v>
      </c>
      <c r="F175" s="93">
        <v>97555.5</v>
      </c>
      <c r="G175" s="10" t="s">
        <v>12</v>
      </c>
      <c r="H175" s="10" t="s">
        <v>12</v>
      </c>
      <c r="I175" s="10" t="s">
        <v>13</v>
      </c>
      <c r="J175" s="10" t="s">
        <v>14</v>
      </c>
      <c r="K175" s="9" t="s">
        <v>273</v>
      </c>
      <c r="L175" s="9" t="s">
        <v>403</v>
      </c>
    </row>
    <row r="176" spans="1:12" s="6" customFormat="1" ht="19.5" customHeight="1">
      <c r="A176" s="2">
        <f t="shared" si="5"/>
        <v>173</v>
      </c>
      <c r="B176" s="3">
        <v>42064</v>
      </c>
      <c r="C176" s="4" t="s">
        <v>207</v>
      </c>
      <c r="D176" s="93">
        <f t="shared" si="4"/>
        <v>91882.790000000008</v>
      </c>
      <c r="E176" s="93">
        <v>29182.79</v>
      </c>
      <c r="F176" s="93">
        <v>62700</v>
      </c>
      <c r="G176" s="32" t="s">
        <v>208</v>
      </c>
      <c r="H176" s="10" t="s">
        <v>209</v>
      </c>
      <c r="I176" s="10" t="s">
        <v>13</v>
      </c>
      <c r="J176" s="10" t="s">
        <v>14</v>
      </c>
      <c r="K176" s="9" t="s">
        <v>273</v>
      </c>
      <c r="L176" s="9" t="s">
        <v>403</v>
      </c>
    </row>
    <row r="177" spans="1:12" s="6" customFormat="1" ht="17.25" customHeight="1">
      <c r="A177" s="2">
        <f t="shared" si="5"/>
        <v>174</v>
      </c>
      <c r="B177" s="3">
        <v>42430</v>
      </c>
      <c r="C177" s="4" t="s">
        <v>210</v>
      </c>
      <c r="D177" s="93">
        <f t="shared" si="4"/>
        <v>88897.2</v>
      </c>
      <c r="E177" s="93">
        <v>0</v>
      </c>
      <c r="F177" s="93">
        <v>88897.2</v>
      </c>
      <c r="G177" s="10" t="s">
        <v>115</v>
      </c>
      <c r="H177" s="10" t="s">
        <v>115</v>
      </c>
      <c r="I177" s="10" t="s">
        <v>63</v>
      </c>
      <c r="J177" s="10" t="s">
        <v>14</v>
      </c>
      <c r="K177" s="9" t="s">
        <v>266</v>
      </c>
      <c r="L177" s="9" t="s">
        <v>403</v>
      </c>
    </row>
    <row r="178" spans="1:12" s="6" customFormat="1" ht="15" customHeight="1">
      <c r="A178" s="2">
        <f t="shared" si="5"/>
        <v>175</v>
      </c>
      <c r="B178" s="3">
        <v>42430</v>
      </c>
      <c r="C178" s="4" t="s">
        <v>211</v>
      </c>
      <c r="D178" s="93">
        <f t="shared" si="4"/>
        <v>82649.429999999993</v>
      </c>
      <c r="E178" s="93">
        <v>0</v>
      </c>
      <c r="F178" s="93">
        <v>82649.429999999993</v>
      </c>
      <c r="G178" s="10" t="s">
        <v>115</v>
      </c>
      <c r="H178" s="10" t="s">
        <v>115</v>
      </c>
      <c r="I178" s="10" t="s">
        <v>63</v>
      </c>
      <c r="J178" s="10" t="s">
        <v>14</v>
      </c>
      <c r="K178" s="9" t="s">
        <v>280</v>
      </c>
      <c r="L178" s="9" t="s">
        <v>403</v>
      </c>
    </row>
    <row r="179" spans="1:12" s="6" customFormat="1" ht="15" customHeight="1">
      <c r="A179" s="2">
        <f t="shared" si="5"/>
        <v>176</v>
      </c>
      <c r="B179" s="3">
        <v>42430</v>
      </c>
      <c r="C179" s="4" t="s">
        <v>212</v>
      </c>
      <c r="D179" s="93">
        <f t="shared" si="4"/>
        <v>78512.94</v>
      </c>
      <c r="E179" s="93">
        <v>0</v>
      </c>
      <c r="F179" s="93">
        <v>78512.94</v>
      </c>
      <c r="G179" s="10" t="s">
        <v>115</v>
      </c>
      <c r="H179" s="10" t="s">
        <v>115</v>
      </c>
      <c r="I179" s="10" t="s">
        <v>63</v>
      </c>
      <c r="J179" s="10" t="s">
        <v>14</v>
      </c>
      <c r="K179" s="9" t="s">
        <v>266</v>
      </c>
      <c r="L179" s="9" t="s">
        <v>403</v>
      </c>
    </row>
    <row r="180" spans="1:12" s="6" customFormat="1" ht="30">
      <c r="A180" s="2">
        <f t="shared" si="5"/>
        <v>177</v>
      </c>
      <c r="B180" s="3">
        <v>42430</v>
      </c>
      <c r="C180" s="4" t="s">
        <v>213</v>
      </c>
      <c r="D180" s="93">
        <f t="shared" si="4"/>
        <v>76122</v>
      </c>
      <c r="E180" s="93">
        <v>0</v>
      </c>
      <c r="F180" s="93">
        <v>76122</v>
      </c>
      <c r="G180" s="10" t="s">
        <v>115</v>
      </c>
      <c r="H180" s="10" t="s">
        <v>115</v>
      </c>
      <c r="I180" s="10" t="s">
        <v>63</v>
      </c>
      <c r="J180" s="10" t="s">
        <v>14</v>
      </c>
      <c r="K180" s="9" t="s">
        <v>277</v>
      </c>
      <c r="L180" s="9" t="s">
        <v>403</v>
      </c>
    </row>
    <row r="181" spans="1:12" s="6" customFormat="1" ht="30">
      <c r="A181" s="2">
        <f t="shared" si="5"/>
        <v>178</v>
      </c>
      <c r="B181" s="3">
        <v>42430</v>
      </c>
      <c r="C181" s="4" t="s">
        <v>201</v>
      </c>
      <c r="D181" s="93">
        <f t="shared" si="4"/>
        <v>73986</v>
      </c>
      <c r="E181" s="93">
        <v>0</v>
      </c>
      <c r="F181" s="93">
        <v>73986</v>
      </c>
      <c r="G181" s="10" t="s">
        <v>115</v>
      </c>
      <c r="H181" s="10" t="s">
        <v>115</v>
      </c>
      <c r="I181" s="10" t="s">
        <v>63</v>
      </c>
      <c r="J181" s="10" t="s">
        <v>14</v>
      </c>
      <c r="K181" s="9" t="s">
        <v>273</v>
      </c>
      <c r="L181" s="9" t="s">
        <v>403</v>
      </c>
    </row>
    <row r="182" spans="1:12" s="6" customFormat="1" ht="30">
      <c r="A182" s="2">
        <f t="shared" si="5"/>
        <v>179</v>
      </c>
      <c r="B182" s="3">
        <v>42430</v>
      </c>
      <c r="C182" s="4" t="s">
        <v>214</v>
      </c>
      <c r="D182" s="93">
        <f t="shared" si="4"/>
        <v>69075.839999999997</v>
      </c>
      <c r="E182" s="93">
        <v>0</v>
      </c>
      <c r="F182" s="93">
        <v>69075.839999999997</v>
      </c>
      <c r="G182" s="10" t="s">
        <v>115</v>
      </c>
      <c r="H182" s="10" t="s">
        <v>115</v>
      </c>
      <c r="I182" s="10" t="s">
        <v>63</v>
      </c>
      <c r="J182" s="10" t="s">
        <v>14</v>
      </c>
      <c r="K182" s="9" t="s">
        <v>43</v>
      </c>
      <c r="L182" s="9" t="s">
        <v>403</v>
      </c>
    </row>
    <row r="183" spans="1:12" s="6" customFormat="1" ht="30">
      <c r="A183" s="2">
        <f t="shared" si="5"/>
        <v>180</v>
      </c>
      <c r="B183" s="3">
        <v>42401</v>
      </c>
      <c r="C183" s="2" t="s">
        <v>215</v>
      </c>
      <c r="D183" s="93">
        <f t="shared" si="4"/>
        <v>55799.08</v>
      </c>
      <c r="E183" s="94"/>
      <c r="F183" s="95">
        <v>55799.08</v>
      </c>
      <c r="G183" s="10" t="s">
        <v>115</v>
      </c>
      <c r="H183" s="10" t="s">
        <v>115</v>
      </c>
      <c r="I183" s="10" t="s">
        <v>63</v>
      </c>
      <c r="J183" s="10" t="s">
        <v>14</v>
      </c>
      <c r="K183" s="22" t="s">
        <v>281</v>
      </c>
      <c r="L183" s="9" t="s">
        <v>403</v>
      </c>
    </row>
    <row r="184" spans="1:12" s="6" customFormat="1" ht="30">
      <c r="A184" s="2">
        <f t="shared" si="5"/>
        <v>181</v>
      </c>
      <c r="B184" s="3">
        <v>42430</v>
      </c>
      <c r="C184" s="4" t="s">
        <v>216</v>
      </c>
      <c r="D184" s="93">
        <f t="shared" si="4"/>
        <v>53625.599999999999</v>
      </c>
      <c r="E184" s="93">
        <v>0</v>
      </c>
      <c r="F184" s="93">
        <v>53625.599999999999</v>
      </c>
      <c r="G184" s="10" t="s">
        <v>115</v>
      </c>
      <c r="H184" s="10" t="s">
        <v>115</v>
      </c>
      <c r="I184" s="10" t="s">
        <v>63</v>
      </c>
      <c r="J184" s="10" t="s">
        <v>14</v>
      </c>
      <c r="K184" s="9" t="s">
        <v>273</v>
      </c>
      <c r="L184" s="9" t="s">
        <v>403</v>
      </c>
    </row>
    <row r="185" spans="1:12" s="6" customFormat="1" ht="30">
      <c r="A185" s="2">
        <f t="shared" si="5"/>
        <v>182</v>
      </c>
      <c r="B185" s="3">
        <v>42064</v>
      </c>
      <c r="C185" s="4" t="s">
        <v>217</v>
      </c>
      <c r="D185" s="93">
        <f t="shared" si="4"/>
        <v>52777.42</v>
      </c>
      <c r="E185" s="93">
        <v>0</v>
      </c>
      <c r="F185" s="93">
        <v>52777.42</v>
      </c>
      <c r="G185" s="10" t="s">
        <v>115</v>
      </c>
      <c r="H185" s="10" t="s">
        <v>115</v>
      </c>
      <c r="I185" s="10" t="s">
        <v>63</v>
      </c>
      <c r="J185" s="10" t="s">
        <v>14</v>
      </c>
      <c r="K185" s="9" t="s">
        <v>273</v>
      </c>
      <c r="L185" s="9" t="s">
        <v>403</v>
      </c>
    </row>
    <row r="186" spans="1:12" s="6" customFormat="1" ht="30">
      <c r="A186" s="2">
        <f t="shared" si="5"/>
        <v>183</v>
      </c>
      <c r="B186" s="3">
        <v>42430</v>
      </c>
      <c r="C186" s="4" t="s">
        <v>218</v>
      </c>
      <c r="D186" s="93">
        <f t="shared" si="4"/>
        <v>45634.49</v>
      </c>
      <c r="E186" s="93">
        <v>0</v>
      </c>
      <c r="F186" s="93">
        <v>45634.49</v>
      </c>
      <c r="G186" s="10" t="s">
        <v>12</v>
      </c>
      <c r="H186" s="10" t="s">
        <v>12</v>
      </c>
      <c r="I186" s="10" t="s">
        <v>13</v>
      </c>
      <c r="J186" s="10" t="s">
        <v>14</v>
      </c>
      <c r="K186" s="9" t="s">
        <v>273</v>
      </c>
      <c r="L186" s="9" t="s">
        <v>403</v>
      </c>
    </row>
    <row r="187" spans="1:12" s="6" customFormat="1" ht="15" customHeight="1">
      <c r="A187" s="2">
        <f t="shared" si="5"/>
        <v>184</v>
      </c>
      <c r="B187" s="3">
        <v>42430</v>
      </c>
      <c r="C187" s="4" t="s">
        <v>219</v>
      </c>
      <c r="D187" s="93">
        <f t="shared" si="4"/>
        <v>45321.84</v>
      </c>
      <c r="E187" s="93">
        <v>0</v>
      </c>
      <c r="F187" s="93">
        <v>45321.84</v>
      </c>
      <c r="G187" s="10" t="s">
        <v>115</v>
      </c>
      <c r="H187" s="10" t="s">
        <v>115</v>
      </c>
      <c r="I187" s="10" t="s">
        <v>63</v>
      </c>
      <c r="J187" s="10" t="s">
        <v>14</v>
      </c>
      <c r="K187" s="9" t="s">
        <v>273</v>
      </c>
      <c r="L187" s="9" t="s">
        <v>403</v>
      </c>
    </row>
    <row r="188" spans="1:12" s="6" customFormat="1" ht="31.5" customHeight="1">
      <c r="A188" s="2">
        <f t="shared" si="5"/>
        <v>185</v>
      </c>
      <c r="B188" s="3">
        <v>42430</v>
      </c>
      <c r="C188" s="4" t="s">
        <v>220</v>
      </c>
      <c r="D188" s="93">
        <f t="shared" si="4"/>
        <v>44670.26</v>
      </c>
      <c r="E188" s="93">
        <v>0</v>
      </c>
      <c r="F188" s="93">
        <v>44670.26</v>
      </c>
      <c r="G188" s="10" t="s">
        <v>115</v>
      </c>
      <c r="H188" s="10" t="s">
        <v>115</v>
      </c>
      <c r="I188" s="10" t="s">
        <v>63</v>
      </c>
      <c r="J188" s="10" t="s">
        <v>14</v>
      </c>
      <c r="K188" s="9" t="s">
        <v>282</v>
      </c>
      <c r="L188" s="9" t="s">
        <v>403</v>
      </c>
    </row>
    <row r="189" spans="1:12" s="6" customFormat="1" ht="15" customHeight="1">
      <c r="A189" s="2">
        <f t="shared" si="5"/>
        <v>186</v>
      </c>
      <c r="B189" s="3">
        <v>42430</v>
      </c>
      <c r="C189" s="4" t="s">
        <v>221</v>
      </c>
      <c r="D189" s="93">
        <f t="shared" si="4"/>
        <v>41927</v>
      </c>
      <c r="E189" s="93">
        <v>0</v>
      </c>
      <c r="F189" s="93">
        <v>41927</v>
      </c>
      <c r="G189" s="10" t="s">
        <v>115</v>
      </c>
      <c r="H189" s="10" t="s">
        <v>115</v>
      </c>
      <c r="I189" s="10" t="s">
        <v>63</v>
      </c>
      <c r="J189" s="10" t="s">
        <v>14</v>
      </c>
      <c r="K189" s="9" t="s">
        <v>273</v>
      </c>
      <c r="L189" s="9" t="s">
        <v>403</v>
      </c>
    </row>
    <row r="190" spans="1:12" s="6" customFormat="1" ht="34.5" customHeight="1">
      <c r="A190" s="2">
        <f t="shared" si="5"/>
        <v>187</v>
      </c>
      <c r="B190" s="3">
        <v>42430</v>
      </c>
      <c r="C190" s="4" t="s">
        <v>222</v>
      </c>
      <c r="D190" s="93">
        <f t="shared" si="4"/>
        <v>39060.75</v>
      </c>
      <c r="E190" s="93">
        <v>0</v>
      </c>
      <c r="F190" s="93">
        <v>39060.75</v>
      </c>
      <c r="G190" s="10" t="s">
        <v>115</v>
      </c>
      <c r="H190" s="10" t="s">
        <v>115</v>
      </c>
      <c r="I190" s="10" t="s">
        <v>63</v>
      </c>
      <c r="J190" s="10" t="s">
        <v>14</v>
      </c>
      <c r="K190" s="9" t="s">
        <v>282</v>
      </c>
      <c r="L190" s="9" t="s">
        <v>403</v>
      </c>
    </row>
    <row r="191" spans="1:12" s="6" customFormat="1" ht="30">
      <c r="A191" s="2">
        <f t="shared" si="5"/>
        <v>188</v>
      </c>
      <c r="B191" s="3">
        <v>42430</v>
      </c>
      <c r="C191" s="4" t="s">
        <v>223</v>
      </c>
      <c r="D191" s="93">
        <f t="shared" si="4"/>
        <v>38041.800000000003</v>
      </c>
      <c r="E191" s="93">
        <v>0</v>
      </c>
      <c r="F191" s="93">
        <v>38041.800000000003</v>
      </c>
      <c r="G191" s="10" t="s">
        <v>115</v>
      </c>
      <c r="H191" s="10" t="s">
        <v>115</v>
      </c>
      <c r="I191" s="10" t="s">
        <v>63</v>
      </c>
      <c r="J191" s="10" t="s">
        <v>14</v>
      </c>
      <c r="K191" s="9" t="s">
        <v>273</v>
      </c>
      <c r="L191" s="9" t="s">
        <v>403</v>
      </c>
    </row>
    <row r="192" spans="1:12" s="6" customFormat="1" ht="15" customHeight="1">
      <c r="A192" s="2">
        <f t="shared" si="5"/>
        <v>189</v>
      </c>
      <c r="B192" s="3">
        <v>42430</v>
      </c>
      <c r="C192" s="4" t="s">
        <v>224</v>
      </c>
      <c r="D192" s="93">
        <f t="shared" si="4"/>
        <v>34768.26</v>
      </c>
      <c r="E192" s="93">
        <v>34768.26</v>
      </c>
      <c r="F192" s="93">
        <v>0</v>
      </c>
      <c r="G192" s="10" t="s">
        <v>115</v>
      </c>
      <c r="H192" s="10" t="s">
        <v>115</v>
      </c>
      <c r="I192" s="10" t="s">
        <v>63</v>
      </c>
      <c r="J192" s="10" t="s">
        <v>14</v>
      </c>
      <c r="K192" s="9" t="s">
        <v>283</v>
      </c>
      <c r="L192" s="9" t="s">
        <v>403</v>
      </c>
    </row>
    <row r="193" spans="1:12" s="6" customFormat="1" ht="15" customHeight="1">
      <c r="A193" s="2">
        <f t="shared" si="5"/>
        <v>190</v>
      </c>
      <c r="B193" s="3">
        <v>42430</v>
      </c>
      <c r="C193" s="4" t="s">
        <v>225</v>
      </c>
      <c r="D193" s="93">
        <f t="shared" si="4"/>
        <v>33358.17</v>
      </c>
      <c r="E193" s="93">
        <v>0</v>
      </c>
      <c r="F193" s="93">
        <v>33358.17</v>
      </c>
      <c r="G193" s="10" t="s">
        <v>115</v>
      </c>
      <c r="H193" s="10" t="s">
        <v>115</v>
      </c>
      <c r="I193" s="10" t="s">
        <v>63</v>
      </c>
      <c r="J193" s="10" t="s">
        <v>14</v>
      </c>
      <c r="K193" s="9" t="s">
        <v>266</v>
      </c>
      <c r="L193" s="9" t="s">
        <v>403</v>
      </c>
    </row>
    <row r="194" spans="1:12" s="6" customFormat="1" ht="15" customHeight="1">
      <c r="A194" s="2">
        <f t="shared" si="5"/>
        <v>191</v>
      </c>
      <c r="B194" s="3">
        <v>42430</v>
      </c>
      <c r="C194" s="4" t="s">
        <v>22</v>
      </c>
      <c r="D194" s="93">
        <f t="shared" si="4"/>
        <v>33086</v>
      </c>
      <c r="E194" s="93">
        <v>0</v>
      </c>
      <c r="F194" s="93">
        <v>33086</v>
      </c>
      <c r="G194" s="10" t="s">
        <v>12</v>
      </c>
      <c r="H194" s="10" t="s">
        <v>12</v>
      </c>
      <c r="I194" s="10" t="s">
        <v>13</v>
      </c>
      <c r="J194" s="10" t="s">
        <v>14</v>
      </c>
      <c r="K194" s="9" t="s">
        <v>273</v>
      </c>
      <c r="L194" s="9" t="s">
        <v>403</v>
      </c>
    </row>
    <row r="195" spans="1:12" s="6" customFormat="1" ht="15" customHeight="1">
      <c r="A195" s="2">
        <f t="shared" si="5"/>
        <v>192</v>
      </c>
      <c r="B195" s="3">
        <v>42064</v>
      </c>
      <c r="C195" s="4" t="s">
        <v>226</v>
      </c>
      <c r="D195" s="93">
        <f t="shared" si="4"/>
        <v>29182.79</v>
      </c>
      <c r="E195" s="93">
        <v>29182.79</v>
      </c>
      <c r="F195" s="93">
        <v>0</v>
      </c>
      <c r="G195" s="32" t="s">
        <v>208</v>
      </c>
      <c r="H195" s="10" t="s">
        <v>209</v>
      </c>
      <c r="I195" s="10" t="s">
        <v>13</v>
      </c>
      <c r="J195" s="10" t="s">
        <v>14</v>
      </c>
      <c r="K195" s="9" t="s">
        <v>256</v>
      </c>
      <c r="L195" s="9" t="s">
        <v>403</v>
      </c>
    </row>
    <row r="196" spans="1:12" s="6" customFormat="1" ht="15" customHeight="1">
      <c r="A196" s="2">
        <f t="shared" si="5"/>
        <v>193</v>
      </c>
      <c r="B196" s="3">
        <v>42064</v>
      </c>
      <c r="C196" s="4" t="s">
        <v>215</v>
      </c>
      <c r="D196" s="93">
        <f t="shared" ref="D196:D216" si="6">SUM(E196:F196)</f>
        <v>29167.200000000001</v>
      </c>
      <c r="E196" s="93">
        <v>29167.200000000001</v>
      </c>
      <c r="F196" s="93">
        <v>0</v>
      </c>
      <c r="G196" s="10"/>
      <c r="H196" s="10" t="s">
        <v>389</v>
      </c>
      <c r="I196" s="10" t="s">
        <v>13</v>
      </c>
      <c r="J196" s="10" t="s">
        <v>14</v>
      </c>
      <c r="K196" s="9" t="s">
        <v>256</v>
      </c>
      <c r="L196" s="9" t="s">
        <v>403</v>
      </c>
    </row>
    <row r="197" spans="1:12" s="6" customFormat="1" ht="15" customHeight="1">
      <c r="A197" s="2">
        <f t="shared" si="5"/>
        <v>194</v>
      </c>
      <c r="B197" s="3">
        <v>42430</v>
      </c>
      <c r="C197" s="4" t="s">
        <v>227</v>
      </c>
      <c r="D197" s="93">
        <f t="shared" si="6"/>
        <v>26115.75</v>
      </c>
      <c r="E197" s="93">
        <v>0</v>
      </c>
      <c r="F197" s="93">
        <v>26115.75</v>
      </c>
      <c r="G197" s="10" t="s">
        <v>115</v>
      </c>
      <c r="H197" s="10" t="s">
        <v>115</v>
      </c>
      <c r="I197" s="10" t="s">
        <v>63</v>
      </c>
      <c r="J197" s="10" t="s">
        <v>14</v>
      </c>
      <c r="K197" s="9" t="s">
        <v>273</v>
      </c>
      <c r="L197" s="14">
        <v>42825</v>
      </c>
    </row>
    <row r="198" spans="1:12" s="6" customFormat="1">
      <c r="A198" s="2">
        <f t="shared" ref="A198:A216" si="7">A197+1</f>
        <v>195</v>
      </c>
      <c r="B198" s="3">
        <v>42064</v>
      </c>
      <c r="C198" s="4" t="s">
        <v>228</v>
      </c>
      <c r="D198" s="93">
        <f t="shared" si="6"/>
        <v>22240.83</v>
      </c>
      <c r="E198" s="93">
        <v>0</v>
      </c>
      <c r="F198" s="93">
        <v>22240.83</v>
      </c>
      <c r="G198" s="10" t="s">
        <v>115</v>
      </c>
      <c r="H198" s="10" t="s">
        <v>115</v>
      </c>
      <c r="I198" s="10" t="s">
        <v>63</v>
      </c>
      <c r="J198" s="10" t="s">
        <v>14</v>
      </c>
      <c r="K198" s="9" t="s">
        <v>277</v>
      </c>
      <c r="L198" s="14">
        <v>42825</v>
      </c>
    </row>
    <row r="199" spans="1:12" s="6" customFormat="1">
      <c r="A199" s="2">
        <f t="shared" si="7"/>
        <v>196</v>
      </c>
      <c r="B199" s="3">
        <v>42430</v>
      </c>
      <c r="C199" s="4" t="s">
        <v>229</v>
      </c>
      <c r="D199" s="93">
        <f t="shared" si="6"/>
        <v>22240.83</v>
      </c>
      <c r="E199" s="93">
        <v>0</v>
      </c>
      <c r="F199" s="93">
        <v>22240.83</v>
      </c>
      <c r="G199" s="10" t="s">
        <v>115</v>
      </c>
      <c r="H199" s="10" t="s">
        <v>115</v>
      </c>
      <c r="I199" s="10" t="s">
        <v>63</v>
      </c>
      <c r="J199" s="10" t="s">
        <v>14</v>
      </c>
      <c r="K199" s="9" t="s">
        <v>273</v>
      </c>
      <c r="L199" s="14">
        <v>42825</v>
      </c>
    </row>
    <row r="200" spans="1:12" s="6" customFormat="1" ht="15" customHeight="1">
      <c r="A200" s="2">
        <f t="shared" si="7"/>
        <v>197</v>
      </c>
      <c r="B200" s="3">
        <v>42430</v>
      </c>
      <c r="C200" s="4" t="s">
        <v>230</v>
      </c>
      <c r="D200" s="93">
        <f t="shared" si="6"/>
        <v>17062.95</v>
      </c>
      <c r="E200" s="93">
        <v>0</v>
      </c>
      <c r="F200" s="93">
        <v>17062.95</v>
      </c>
      <c r="G200" s="10" t="s">
        <v>115</v>
      </c>
      <c r="H200" s="10" t="s">
        <v>115</v>
      </c>
      <c r="I200" s="10" t="s">
        <v>63</v>
      </c>
      <c r="J200" s="10" t="s">
        <v>14</v>
      </c>
      <c r="K200" s="9" t="s">
        <v>273</v>
      </c>
      <c r="L200" s="14">
        <v>42825</v>
      </c>
    </row>
    <row r="201" spans="1:12" s="6" customFormat="1" ht="30" customHeight="1">
      <c r="A201" s="2">
        <f t="shared" si="7"/>
        <v>198</v>
      </c>
      <c r="B201" s="3">
        <v>42430</v>
      </c>
      <c r="C201" s="4" t="s">
        <v>231</v>
      </c>
      <c r="D201" s="93">
        <f t="shared" si="6"/>
        <v>16075.31</v>
      </c>
      <c r="E201" s="93">
        <v>0</v>
      </c>
      <c r="F201" s="93">
        <v>16075.31</v>
      </c>
      <c r="G201" s="10" t="s">
        <v>115</v>
      </c>
      <c r="H201" s="10" t="s">
        <v>115</v>
      </c>
      <c r="I201" s="10" t="s">
        <v>63</v>
      </c>
      <c r="J201" s="10" t="s">
        <v>14</v>
      </c>
      <c r="K201" s="9" t="s">
        <v>282</v>
      </c>
      <c r="L201" s="14">
        <v>42825</v>
      </c>
    </row>
    <row r="202" spans="1:12" s="6" customFormat="1" ht="28.5" customHeight="1">
      <c r="A202" s="2">
        <f t="shared" si="7"/>
        <v>199</v>
      </c>
      <c r="B202" s="3">
        <v>42430</v>
      </c>
      <c r="C202" s="4" t="s">
        <v>232</v>
      </c>
      <c r="D202" s="93">
        <f t="shared" si="6"/>
        <v>15084.72</v>
      </c>
      <c r="E202" s="93">
        <v>0</v>
      </c>
      <c r="F202" s="93">
        <v>15084.72</v>
      </c>
      <c r="G202" s="10" t="s">
        <v>115</v>
      </c>
      <c r="H202" s="10" t="s">
        <v>115</v>
      </c>
      <c r="I202" s="10" t="s">
        <v>63</v>
      </c>
      <c r="J202" s="10" t="s">
        <v>14</v>
      </c>
      <c r="K202" s="9" t="s">
        <v>282</v>
      </c>
      <c r="L202" s="14">
        <v>42825</v>
      </c>
    </row>
    <row r="203" spans="1:12" s="6" customFormat="1" ht="32.25" customHeight="1">
      <c r="A203" s="2">
        <f t="shared" si="7"/>
        <v>200</v>
      </c>
      <c r="B203" s="3">
        <v>42430</v>
      </c>
      <c r="C203" s="4" t="s">
        <v>233</v>
      </c>
      <c r="D203" s="93">
        <f t="shared" si="6"/>
        <v>14707.603999999999</v>
      </c>
      <c r="E203" s="93">
        <v>0</v>
      </c>
      <c r="F203" s="93">
        <v>14707.603999999999</v>
      </c>
      <c r="G203" s="10" t="s">
        <v>115</v>
      </c>
      <c r="H203" s="10" t="s">
        <v>115</v>
      </c>
      <c r="I203" s="10" t="s">
        <v>63</v>
      </c>
      <c r="J203" s="10" t="s">
        <v>14</v>
      </c>
      <c r="K203" s="9" t="s">
        <v>282</v>
      </c>
      <c r="L203" s="14">
        <v>42825</v>
      </c>
    </row>
    <row r="204" spans="1:12" s="6" customFormat="1" ht="15" customHeight="1">
      <c r="A204" s="2">
        <f t="shared" si="7"/>
        <v>201</v>
      </c>
      <c r="B204" s="3">
        <v>42430</v>
      </c>
      <c r="C204" s="4" t="s">
        <v>234</v>
      </c>
      <c r="D204" s="93">
        <f t="shared" si="6"/>
        <v>12534.3</v>
      </c>
      <c r="E204" s="93">
        <v>0</v>
      </c>
      <c r="F204" s="93">
        <v>12534.3</v>
      </c>
      <c r="G204" s="10" t="s">
        <v>115</v>
      </c>
      <c r="H204" s="10" t="s">
        <v>115</v>
      </c>
      <c r="I204" s="10" t="s">
        <v>63</v>
      </c>
      <c r="J204" s="10" t="s">
        <v>14</v>
      </c>
      <c r="K204" s="9" t="s">
        <v>273</v>
      </c>
      <c r="L204" s="14">
        <v>42825</v>
      </c>
    </row>
    <row r="205" spans="1:12" s="6" customFormat="1" ht="15" customHeight="1">
      <c r="A205" s="2">
        <f t="shared" si="7"/>
        <v>202</v>
      </c>
      <c r="B205" s="3">
        <v>42430</v>
      </c>
      <c r="C205" s="4" t="s">
        <v>235</v>
      </c>
      <c r="D205" s="93">
        <f t="shared" si="6"/>
        <v>11340</v>
      </c>
      <c r="E205" s="93">
        <v>0</v>
      </c>
      <c r="F205" s="93">
        <v>11340</v>
      </c>
      <c r="G205" s="10" t="s">
        <v>115</v>
      </c>
      <c r="H205" s="10" t="s">
        <v>115</v>
      </c>
      <c r="I205" s="10" t="s">
        <v>63</v>
      </c>
      <c r="J205" s="10" t="s">
        <v>14</v>
      </c>
      <c r="K205" s="9" t="s">
        <v>266</v>
      </c>
      <c r="L205" s="14">
        <v>42825</v>
      </c>
    </row>
    <row r="206" spans="1:12" s="6" customFormat="1" ht="15" customHeight="1">
      <c r="A206" s="2">
        <f t="shared" si="7"/>
        <v>203</v>
      </c>
      <c r="B206" s="3">
        <v>42430</v>
      </c>
      <c r="C206" s="4" t="s">
        <v>236</v>
      </c>
      <c r="D206" s="93">
        <f t="shared" si="6"/>
        <v>10966.8</v>
      </c>
      <c r="E206" s="93">
        <v>0</v>
      </c>
      <c r="F206" s="93">
        <v>10966.8</v>
      </c>
      <c r="G206" s="10" t="s">
        <v>115</v>
      </c>
      <c r="H206" s="10" t="s">
        <v>115</v>
      </c>
      <c r="I206" s="10" t="s">
        <v>63</v>
      </c>
      <c r="J206" s="10" t="s">
        <v>14</v>
      </c>
      <c r="K206" s="9" t="s">
        <v>273</v>
      </c>
      <c r="L206" s="14">
        <v>42825</v>
      </c>
    </row>
    <row r="207" spans="1:12" s="6" customFormat="1" ht="15" customHeight="1">
      <c r="A207" s="2">
        <f t="shared" si="7"/>
        <v>204</v>
      </c>
      <c r="B207" s="3">
        <v>42430</v>
      </c>
      <c r="C207" s="4" t="s">
        <v>237</v>
      </c>
      <c r="D207" s="93">
        <f t="shared" si="6"/>
        <v>7790</v>
      </c>
      <c r="E207" s="93">
        <v>0</v>
      </c>
      <c r="F207" s="93">
        <v>7790</v>
      </c>
      <c r="G207" s="10" t="s">
        <v>115</v>
      </c>
      <c r="H207" s="10" t="s">
        <v>115</v>
      </c>
      <c r="I207" s="10" t="s">
        <v>63</v>
      </c>
      <c r="J207" s="10" t="s">
        <v>14</v>
      </c>
      <c r="K207" s="9" t="s">
        <v>273</v>
      </c>
      <c r="L207" s="14">
        <v>42825</v>
      </c>
    </row>
    <row r="208" spans="1:12" s="6" customFormat="1">
      <c r="A208" s="2">
        <f t="shared" si="7"/>
        <v>205</v>
      </c>
      <c r="B208" s="3">
        <v>42430</v>
      </c>
      <c r="C208" s="4" t="s">
        <v>203</v>
      </c>
      <c r="D208" s="93">
        <f t="shared" si="6"/>
        <v>6995.95</v>
      </c>
      <c r="E208" s="93">
        <v>0</v>
      </c>
      <c r="F208" s="93">
        <f>4031.95+2964</f>
        <v>6995.95</v>
      </c>
      <c r="G208" s="10" t="s">
        <v>115</v>
      </c>
      <c r="H208" s="10" t="s">
        <v>115</v>
      </c>
      <c r="I208" s="10" t="s">
        <v>63</v>
      </c>
      <c r="J208" s="10" t="s">
        <v>14</v>
      </c>
      <c r="K208" s="9" t="s">
        <v>273</v>
      </c>
      <c r="L208" s="14">
        <v>42825</v>
      </c>
    </row>
    <row r="209" spans="1:12" s="6" customFormat="1">
      <c r="A209" s="2">
        <f t="shared" si="7"/>
        <v>206</v>
      </c>
      <c r="B209" s="3">
        <v>42430</v>
      </c>
      <c r="C209" s="4" t="s">
        <v>238</v>
      </c>
      <c r="D209" s="93">
        <f t="shared" si="6"/>
        <v>6448</v>
      </c>
      <c r="E209" s="93">
        <v>0</v>
      </c>
      <c r="F209" s="93">
        <v>6448</v>
      </c>
      <c r="G209" s="10" t="s">
        <v>115</v>
      </c>
      <c r="H209" s="10" t="s">
        <v>115</v>
      </c>
      <c r="I209" s="10" t="s">
        <v>63</v>
      </c>
      <c r="J209" s="10" t="s">
        <v>14</v>
      </c>
      <c r="K209" s="9" t="s">
        <v>280</v>
      </c>
      <c r="L209" s="14">
        <v>42825</v>
      </c>
    </row>
    <row r="210" spans="1:12" s="6" customFormat="1">
      <c r="A210" s="2">
        <f t="shared" si="7"/>
        <v>207</v>
      </c>
      <c r="B210" s="3">
        <v>42430</v>
      </c>
      <c r="C210" s="4" t="s">
        <v>239</v>
      </c>
      <c r="D210" s="93">
        <f t="shared" si="6"/>
        <v>5563.2</v>
      </c>
      <c r="E210" s="93">
        <v>0</v>
      </c>
      <c r="F210" s="93">
        <v>5563.2</v>
      </c>
      <c r="G210" s="10" t="s">
        <v>115</v>
      </c>
      <c r="H210" s="10" t="s">
        <v>115</v>
      </c>
      <c r="I210" s="10" t="s">
        <v>63</v>
      </c>
      <c r="J210" s="10" t="s">
        <v>14</v>
      </c>
      <c r="K210" s="9" t="s">
        <v>273</v>
      </c>
      <c r="L210" s="14">
        <v>42825</v>
      </c>
    </row>
    <row r="211" spans="1:12" s="6" customFormat="1">
      <c r="A211" s="2">
        <f t="shared" si="7"/>
        <v>208</v>
      </c>
      <c r="B211" s="3">
        <v>42430</v>
      </c>
      <c r="C211" s="4" t="s">
        <v>200</v>
      </c>
      <c r="D211" s="93">
        <f t="shared" si="6"/>
        <v>5108.09</v>
      </c>
      <c r="E211" s="93">
        <v>0</v>
      </c>
      <c r="F211" s="93">
        <v>5108.09</v>
      </c>
      <c r="G211" s="10" t="s">
        <v>115</v>
      </c>
      <c r="H211" s="10" t="s">
        <v>115</v>
      </c>
      <c r="I211" s="10" t="s">
        <v>63</v>
      </c>
      <c r="J211" s="10" t="s">
        <v>14</v>
      </c>
      <c r="K211" s="9" t="s">
        <v>253</v>
      </c>
      <c r="L211" s="14">
        <v>42825</v>
      </c>
    </row>
    <row r="212" spans="1:12" s="6" customFormat="1" ht="15" customHeight="1">
      <c r="A212" s="2">
        <f t="shared" si="7"/>
        <v>209</v>
      </c>
      <c r="B212" s="3">
        <v>42430</v>
      </c>
      <c r="C212" s="4" t="s">
        <v>240</v>
      </c>
      <c r="D212" s="93">
        <f t="shared" si="6"/>
        <v>4050</v>
      </c>
      <c r="E212" s="93">
        <v>0</v>
      </c>
      <c r="F212" s="93">
        <v>4050</v>
      </c>
      <c r="G212" s="10" t="s">
        <v>115</v>
      </c>
      <c r="H212" s="10" t="s">
        <v>115</v>
      </c>
      <c r="I212" s="10" t="s">
        <v>63</v>
      </c>
      <c r="J212" s="10" t="s">
        <v>14</v>
      </c>
      <c r="K212" s="9" t="s">
        <v>280</v>
      </c>
      <c r="L212" s="14">
        <v>42825</v>
      </c>
    </row>
    <row r="213" spans="1:12" s="6" customFormat="1">
      <c r="A213" s="2">
        <f t="shared" si="7"/>
        <v>210</v>
      </c>
      <c r="B213" s="3">
        <v>42430</v>
      </c>
      <c r="C213" s="4" t="s">
        <v>241</v>
      </c>
      <c r="D213" s="93">
        <f t="shared" si="6"/>
        <v>2550</v>
      </c>
      <c r="E213" s="93">
        <v>0</v>
      </c>
      <c r="F213" s="93">
        <v>2550</v>
      </c>
      <c r="G213" s="10" t="s">
        <v>115</v>
      </c>
      <c r="H213" s="10" t="s">
        <v>115</v>
      </c>
      <c r="I213" s="10" t="s">
        <v>63</v>
      </c>
      <c r="J213" s="10" t="s">
        <v>14</v>
      </c>
      <c r="K213" s="9" t="s">
        <v>280</v>
      </c>
      <c r="L213" s="14">
        <v>42825</v>
      </c>
    </row>
    <row r="214" spans="1:12" s="6" customFormat="1">
      <c r="A214" s="2">
        <f t="shared" si="7"/>
        <v>211</v>
      </c>
      <c r="B214" s="3">
        <v>42430</v>
      </c>
      <c r="C214" s="4" t="s">
        <v>242</v>
      </c>
      <c r="D214" s="93">
        <f t="shared" si="6"/>
        <v>1757.8</v>
      </c>
      <c r="E214" s="93">
        <v>0</v>
      </c>
      <c r="F214" s="93">
        <v>1757.8</v>
      </c>
      <c r="G214" s="10" t="s">
        <v>115</v>
      </c>
      <c r="H214" s="10" t="s">
        <v>115</v>
      </c>
      <c r="I214" s="10" t="s">
        <v>63</v>
      </c>
      <c r="J214" s="10" t="s">
        <v>14</v>
      </c>
      <c r="K214" s="9" t="s">
        <v>280</v>
      </c>
      <c r="L214" s="14">
        <v>42825</v>
      </c>
    </row>
    <row r="215" spans="1:12" s="6" customFormat="1">
      <c r="A215" s="2">
        <f t="shared" si="7"/>
        <v>212</v>
      </c>
      <c r="B215" s="12">
        <v>42430</v>
      </c>
      <c r="C215" s="2" t="s">
        <v>243</v>
      </c>
      <c r="D215" s="93">
        <f t="shared" si="6"/>
        <v>1601.9699999999998</v>
      </c>
      <c r="E215" s="93">
        <v>0</v>
      </c>
      <c r="F215" s="95">
        <v>1601.9699999999998</v>
      </c>
      <c r="G215" s="10" t="s">
        <v>115</v>
      </c>
      <c r="H215" s="10" t="s">
        <v>115</v>
      </c>
      <c r="I215" s="10" t="s">
        <v>63</v>
      </c>
      <c r="J215" s="10" t="s">
        <v>14</v>
      </c>
      <c r="K215" s="21" t="s">
        <v>266</v>
      </c>
      <c r="L215" s="13">
        <v>42825</v>
      </c>
    </row>
    <row r="216" spans="1:12" s="6" customFormat="1">
      <c r="A216" s="2">
        <f t="shared" si="7"/>
        <v>213</v>
      </c>
      <c r="B216" s="12">
        <v>42279</v>
      </c>
      <c r="C216" s="2" t="s">
        <v>244</v>
      </c>
      <c r="D216" s="93">
        <f t="shared" si="6"/>
        <v>670.25</v>
      </c>
      <c r="E216" s="94"/>
      <c r="F216" s="95">
        <v>670.25</v>
      </c>
      <c r="G216" s="10" t="s">
        <v>115</v>
      </c>
      <c r="H216" s="10" t="s">
        <v>115</v>
      </c>
      <c r="I216" s="10" t="s">
        <v>63</v>
      </c>
      <c r="J216" s="10" t="s">
        <v>14</v>
      </c>
      <c r="K216" s="21" t="s">
        <v>269</v>
      </c>
      <c r="L216" s="13">
        <v>42825</v>
      </c>
    </row>
    <row r="217" spans="1:12" s="6" customFormat="1">
      <c r="D217" s="33">
        <f>SUM(D4:D216)</f>
        <v>13970913453.397091</v>
      </c>
      <c r="E217" s="33">
        <f>SUM(E4:E216)</f>
        <v>9890575205.220005</v>
      </c>
      <c r="F217" s="33">
        <f>SUM(F4:F216)</f>
        <v>4080338248.1770887</v>
      </c>
      <c r="G217" s="34"/>
      <c r="H217" s="34"/>
      <c r="K217" s="35"/>
    </row>
    <row r="219" spans="1:12">
      <c r="A219" s="37" t="s">
        <v>383</v>
      </c>
    </row>
    <row r="220" spans="1:12">
      <c r="A220" s="7">
        <v>1</v>
      </c>
      <c r="B220" s="7" t="s">
        <v>384</v>
      </c>
    </row>
  </sheetData>
  <sortState ref="A2:P214">
    <sortCondition descending="1" ref="D2:D214"/>
  </sortState>
  <pageMargins left="0.70866141732283472" right="0.70866141732283472" top="0.74803149606299213" bottom="0.74803149606299213" header="0.31496062992125984" footer="0.31496062992125984"/>
  <pageSetup paperSize="8" scale="55" fitToHeight="0"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H76"/>
  <sheetViews>
    <sheetView zoomScaleNormal="100" workbookViewId="0">
      <pane xSplit="2" ySplit="6" topLeftCell="C58" activePane="bottomRight" state="frozen"/>
      <selection pane="topRight" activeCell="C1" sqref="C1"/>
      <selection pane="bottomLeft" activeCell="A7" sqref="A7"/>
      <selection pane="bottomRight" activeCell="H64" sqref="H64"/>
    </sheetView>
  </sheetViews>
  <sheetFormatPr defaultColWidth="9.140625" defaultRowHeight="15"/>
  <cols>
    <col min="1" max="1" width="11.85546875" style="7" customWidth="1"/>
    <col min="2" max="2" width="32.7109375" style="41" customWidth="1"/>
    <col min="3" max="3" width="11.7109375" style="39" bestFit="1" customWidth="1"/>
    <col min="4" max="7" width="18.85546875" style="40" customWidth="1"/>
    <col min="8" max="8" width="50" style="41" customWidth="1"/>
    <col min="9" max="16384" width="9.140625" style="7"/>
  </cols>
  <sheetData>
    <row r="1" spans="1:8" ht="15" customHeight="1">
      <c r="A1" s="37" t="s">
        <v>296</v>
      </c>
      <c r="B1" s="38"/>
    </row>
    <row r="2" spans="1:8">
      <c r="A2" s="37"/>
    </row>
    <row r="3" spans="1:8">
      <c r="A3" s="96" t="s">
        <v>297</v>
      </c>
      <c r="B3" s="96"/>
      <c r="C3" s="96"/>
      <c r="D3" s="96"/>
      <c r="E3" s="96"/>
      <c r="F3" s="96"/>
      <c r="G3" s="96"/>
      <c r="H3" s="96"/>
    </row>
    <row r="4" spans="1:8" ht="15" customHeight="1">
      <c r="A4" s="97" t="s">
        <v>298</v>
      </c>
      <c r="B4" s="97"/>
      <c r="C4" s="97"/>
      <c r="D4" s="42"/>
      <c r="E4" s="42"/>
      <c r="F4" s="42"/>
      <c r="G4" s="42"/>
      <c r="H4" s="43"/>
    </row>
    <row r="5" spans="1:8" ht="38.25" customHeight="1">
      <c r="A5" s="44" t="s">
        <v>1</v>
      </c>
      <c r="B5" s="45" t="s">
        <v>2</v>
      </c>
      <c r="C5" s="46" t="s">
        <v>3</v>
      </c>
      <c r="D5" s="47" t="s">
        <v>6</v>
      </c>
      <c r="E5" s="44" t="s">
        <v>7</v>
      </c>
      <c r="F5" s="44" t="s">
        <v>8</v>
      </c>
      <c r="G5" s="44" t="s">
        <v>9</v>
      </c>
      <c r="H5" s="45" t="s">
        <v>299</v>
      </c>
    </row>
    <row r="6" spans="1:8">
      <c r="A6" s="98" t="s">
        <v>300</v>
      </c>
      <c r="B6" s="98"/>
      <c r="C6" s="98"/>
      <c r="D6" s="98"/>
      <c r="E6" s="48"/>
      <c r="F6" s="48"/>
      <c r="G6" s="48"/>
      <c r="H6" s="49"/>
    </row>
    <row r="7" spans="1:8" ht="285.75" thickBot="1">
      <c r="A7" s="50" t="s">
        <v>301</v>
      </c>
      <c r="B7" s="51" t="s">
        <v>28</v>
      </c>
      <c r="C7" s="52">
        <v>218309030.89608791</v>
      </c>
      <c r="D7" s="53" t="s">
        <v>302</v>
      </c>
      <c r="E7" s="53" t="s">
        <v>303</v>
      </c>
      <c r="F7" s="54" t="s">
        <v>13</v>
      </c>
      <c r="G7" s="54" t="s">
        <v>14</v>
      </c>
      <c r="H7" s="55" t="s">
        <v>304</v>
      </c>
    </row>
    <row r="8" spans="1:8">
      <c r="A8" s="48"/>
      <c r="B8" s="49"/>
      <c r="C8" s="56">
        <f>SUM(C7)</f>
        <v>218309030.89608791</v>
      </c>
      <c r="D8" s="57"/>
      <c r="E8" s="48"/>
      <c r="F8" s="48"/>
      <c r="G8" s="48"/>
      <c r="H8" s="49"/>
    </row>
    <row r="9" spans="1:8">
      <c r="A9" s="99" t="s">
        <v>305</v>
      </c>
      <c r="B9" s="99"/>
      <c r="C9" s="99"/>
      <c r="D9" s="57"/>
      <c r="E9" s="48"/>
      <c r="F9" s="48"/>
      <c r="G9" s="48"/>
      <c r="H9" s="49"/>
    </row>
    <row r="10" spans="1:8" ht="135.75" thickBot="1">
      <c r="A10" s="50" t="s">
        <v>301</v>
      </c>
      <c r="B10" s="51" t="s">
        <v>306</v>
      </c>
      <c r="C10" s="52">
        <v>14944369.809999999</v>
      </c>
      <c r="D10" s="53" t="s">
        <v>32</v>
      </c>
      <c r="E10" s="53" t="s">
        <v>32</v>
      </c>
      <c r="F10" s="54" t="s">
        <v>13</v>
      </c>
      <c r="G10" s="54" t="s">
        <v>14</v>
      </c>
      <c r="H10" s="55" t="s">
        <v>307</v>
      </c>
    </row>
    <row r="11" spans="1:8">
      <c r="A11" s="48"/>
      <c r="B11" s="49"/>
      <c r="C11" s="56">
        <f>SUM(C10)</f>
        <v>14944369.809999999</v>
      </c>
      <c r="D11" s="57"/>
      <c r="E11" s="48"/>
      <c r="F11" s="48"/>
      <c r="G11" s="48"/>
      <c r="H11" s="49"/>
    </row>
    <row r="12" spans="1:8">
      <c r="A12" s="58" t="s">
        <v>308</v>
      </c>
    </row>
    <row r="13" spans="1:8">
      <c r="A13" s="59" t="s">
        <v>301</v>
      </c>
      <c r="B13" s="60" t="s">
        <v>309</v>
      </c>
      <c r="C13" s="61">
        <v>1688284.83</v>
      </c>
      <c r="D13" s="62" t="s">
        <v>284</v>
      </c>
      <c r="E13" s="62" t="s">
        <v>284</v>
      </c>
      <c r="F13" s="62" t="s">
        <v>284</v>
      </c>
      <c r="G13" s="62" t="s">
        <v>284</v>
      </c>
      <c r="H13" s="63" t="s">
        <v>310</v>
      </c>
    </row>
    <row r="14" spans="1:8">
      <c r="A14" s="59" t="s">
        <v>301</v>
      </c>
      <c r="B14" s="60" t="s">
        <v>311</v>
      </c>
      <c r="C14" s="64">
        <v>1632911.13</v>
      </c>
      <c r="D14" s="62" t="s">
        <v>284</v>
      </c>
      <c r="E14" s="62" t="s">
        <v>284</v>
      </c>
      <c r="F14" s="62" t="s">
        <v>284</v>
      </c>
      <c r="G14" s="62" t="s">
        <v>284</v>
      </c>
      <c r="H14" s="60" t="s">
        <v>312</v>
      </c>
    </row>
    <row r="15" spans="1:8">
      <c r="A15" s="59" t="s">
        <v>301</v>
      </c>
      <c r="B15" s="60" t="s">
        <v>313</v>
      </c>
      <c r="C15" s="61">
        <v>571672.87000000046</v>
      </c>
      <c r="D15" s="62" t="s">
        <v>284</v>
      </c>
      <c r="E15" s="62" t="s">
        <v>284</v>
      </c>
      <c r="F15" s="62" t="s">
        <v>284</v>
      </c>
      <c r="G15" s="62" t="s">
        <v>284</v>
      </c>
      <c r="H15" s="60" t="s">
        <v>312</v>
      </c>
    </row>
    <row r="16" spans="1:8">
      <c r="A16" s="59" t="s">
        <v>301</v>
      </c>
      <c r="B16" s="60" t="s">
        <v>314</v>
      </c>
      <c r="C16" s="61">
        <v>473213.48000000004</v>
      </c>
      <c r="D16" s="62" t="s">
        <v>284</v>
      </c>
      <c r="E16" s="62" t="s">
        <v>284</v>
      </c>
      <c r="F16" s="62" t="s">
        <v>284</v>
      </c>
      <c r="G16" s="62" t="s">
        <v>284</v>
      </c>
      <c r="H16" s="60" t="s">
        <v>312</v>
      </c>
    </row>
    <row r="17" spans="1:8">
      <c r="A17" s="59" t="s">
        <v>301</v>
      </c>
      <c r="B17" s="60" t="s">
        <v>315</v>
      </c>
      <c r="C17" s="61">
        <v>437661.30999999994</v>
      </c>
      <c r="D17" s="62" t="s">
        <v>284</v>
      </c>
      <c r="E17" s="62" t="s">
        <v>284</v>
      </c>
      <c r="F17" s="62" t="s">
        <v>284</v>
      </c>
      <c r="G17" s="62" t="s">
        <v>284</v>
      </c>
      <c r="H17" s="60" t="s">
        <v>312</v>
      </c>
    </row>
    <row r="18" spans="1:8">
      <c r="A18" s="59" t="s">
        <v>301</v>
      </c>
      <c r="B18" s="60" t="s">
        <v>316</v>
      </c>
      <c r="C18" s="64">
        <v>337470.5</v>
      </c>
      <c r="D18" s="62" t="s">
        <v>284</v>
      </c>
      <c r="E18" s="62" t="s">
        <v>284</v>
      </c>
      <c r="F18" s="62" t="s">
        <v>284</v>
      </c>
      <c r="G18" s="62" t="s">
        <v>284</v>
      </c>
      <c r="H18" s="60" t="s">
        <v>312</v>
      </c>
    </row>
    <row r="19" spans="1:8" ht="31.5" customHeight="1">
      <c r="A19" s="50" t="s">
        <v>301</v>
      </c>
      <c r="B19" s="51" t="s">
        <v>317</v>
      </c>
      <c r="C19" s="65">
        <v>271460.86</v>
      </c>
      <c r="D19" s="54" t="s">
        <v>284</v>
      </c>
      <c r="E19" s="54" t="s">
        <v>284</v>
      </c>
      <c r="F19" s="54" t="s">
        <v>284</v>
      </c>
      <c r="G19" s="54" t="s">
        <v>284</v>
      </c>
      <c r="H19" s="4" t="s">
        <v>318</v>
      </c>
    </row>
    <row r="20" spans="1:8">
      <c r="A20" s="59" t="s">
        <v>301</v>
      </c>
      <c r="B20" s="63" t="s">
        <v>319</v>
      </c>
      <c r="C20" s="64">
        <v>267392.15999999997</v>
      </c>
      <c r="D20" s="62" t="s">
        <v>284</v>
      </c>
      <c r="E20" s="62" t="s">
        <v>284</v>
      </c>
      <c r="F20" s="62" t="s">
        <v>284</v>
      </c>
      <c r="G20" s="62" t="s">
        <v>284</v>
      </c>
      <c r="H20" s="60" t="s">
        <v>312</v>
      </c>
    </row>
    <row r="21" spans="1:8">
      <c r="A21" s="59" t="s">
        <v>301</v>
      </c>
      <c r="B21" s="60" t="s">
        <v>320</v>
      </c>
      <c r="C21" s="64">
        <v>220002.58999999994</v>
      </c>
      <c r="D21" s="62" t="s">
        <v>284</v>
      </c>
      <c r="E21" s="62" t="s">
        <v>284</v>
      </c>
      <c r="F21" s="62" t="s">
        <v>284</v>
      </c>
      <c r="G21" s="62" t="s">
        <v>284</v>
      </c>
      <c r="H21" s="60" t="s">
        <v>312</v>
      </c>
    </row>
    <row r="22" spans="1:8">
      <c r="A22" s="59" t="s">
        <v>301</v>
      </c>
      <c r="B22" s="60" t="s">
        <v>321</v>
      </c>
      <c r="C22" s="64">
        <f>135913.86-4473.38-26353.79</f>
        <v>105086.68999999997</v>
      </c>
      <c r="D22" s="62" t="s">
        <v>284</v>
      </c>
      <c r="E22" s="62" t="s">
        <v>284</v>
      </c>
      <c r="F22" s="62" t="s">
        <v>284</v>
      </c>
      <c r="G22" s="62" t="s">
        <v>284</v>
      </c>
      <c r="H22" s="60" t="s">
        <v>312</v>
      </c>
    </row>
    <row r="23" spans="1:8">
      <c r="A23" s="59" t="s">
        <v>301</v>
      </c>
      <c r="B23" s="60" t="s">
        <v>322</v>
      </c>
      <c r="C23" s="61">
        <v>78186.700000000012</v>
      </c>
      <c r="D23" s="62" t="s">
        <v>284</v>
      </c>
      <c r="E23" s="62" t="s">
        <v>284</v>
      </c>
      <c r="F23" s="62" t="s">
        <v>284</v>
      </c>
      <c r="G23" s="62" t="s">
        <v>284</v>
      </c>
      <c r="H23" s="60" t="s">
        <v>312</v>
      </c>
    </row>
    <row r="24" spans="1:8">
      <c r="A24" s="59" t="s">
        <v>301</v>
      </c>
      <c r="B24" s="60" t="s">
        <v>323</v>
      </c>
      <c r="C24" s="64">
        <v>46949.69</v>
      </c>
      <c r="D24" s="62" t="s">
        <v>284</v>
      </c>
      <c r="E24" s="62" t="s">
        <v>284</v>
      </c>
      <c r="F24" s="62" t="s">
        <v>284</v>
      </c>
      <c r="G24" s="62" t="s">
        <v>284</v>
      </c>
      <c r="H24" s="60" t="s">
        <v>312</v>
      </c>
    </row>
    <row r="25" spans="1:8">
      <c r="A25" s="59" t="s">
        <v>301</v>
      </c>
      <c r="B25" s="60" t="s">
        <v>324</v>
      </c>
      <c r="C25" s="61">
        <v>45496.009999999995</v>
      </c>
      <c r="D25" s="62" t="s">
        <v>284</v>
      </c>
      <c r="E25" s="62" t="s">
        <v>284</v>
      </c>
      <c r="F25" s="62" t="s">
        <v>284</v>
      </c>
      <c r="G25" s="62" t="s">
        <v>284</v>
      </c>
      <c r="H25" s="60" t="s">
        <v>312</v>
      </c>
    </row>
    <row r="26" spans="1:8">
      <c r="A26" s="59" t="s">
        <v>301</v>
      </c>
      <c r="B26" s="60" t="s">
        <v>325</v>
      </c>
      <c r="C26" s="64">
        <v>30193.58</v>
      </c>
      <c r="D26" s="62" t="s">
        <v>284</v>
      </c>
      <c r="E26" s="62" t="s">
        <v>284</v>
      </c>
      <c r="F26" s="62" t="s">
        <v>284</v>
      </c>
      <c r="G26" s="62" t="s">
        <v>284</v>
      </c>
      <c r="H26" s="60" t="s">
        <v>312</v>
      </c>
    </row>
    <row r="27" spans="1:8">
      <c r="A27" s="59" t="s">
        <v>301</v>
      </c>
      <c r="B27" s="60" t="s">
        <v>326</v>
      </c>
      <c r="C27" s="64">
        <v>16803.679999999997</v>
      </c>
      <c r="D27" s="62" t="s">
        <v>284</v>
      </c>
      <c r="E27" s="62" t="s">
        <v>284</v>
      </c>
      <c r="F27" s="62" t="s">
        <v>284</v>
      </c>
      <c r="G27" s="62" t="s">
        <v>284</v>
      </c>
      <c r="H27" s="60" t="s">
        <v>312</v>
      </c>
    </row>
    <row r="28" spans="1:8">
      <c r="A28" s="59" t="s">
        <v>301</v>
      </c>
      <c r="B28" s="60" t="s">
        <v>327</v>
      </c>
      <c r="C28" s="61">
        <v>15682.019999999997</v>
      </c>
      <c r="D28" s="62" t="s">
        <v>284</v>
      </c>
      <c r="E28" s="62" t="s">
        <v>284</v>
      </c>
      <c r="F28" s="62" t="s">
        <v>284</v>
      </c>
      <c r="G28" s="62" t="s">
        <v>284</v>
      </c>
      <c r="H28" s="60" t="s">
        <v>312</v>
      </c>
    </row>
    <row r="29" spans="1:8">
      <c r="A29" s="59" t="s">
        <v>301</v>
      </c>
      <c r="B29" s="60" t="s">
        <v>328</v>
      </c>
      <c r="C29" s="61">
        <v>15210</v>
      </c>
      <c r="D29" s="62" t="s">
        <v>284</v>
      </c>
      <c r="E29" s="62" t="s">
        <v>284</v>
      </c>
      <c r="F29" s="62" t="s">
        <v>284</v>
      </c>
      <c r="G29" s="62" t="s">
        <v>284</v>
      </c>
      <c r="H29" s="60" t="s">
        <v>312</v>
      </c>
    </row>
    <row r="30" spans="1:8">
      <c r="A30" s="59" t="s">
        <v>301</v>
      </c>
      <c r="B30" s="63" t="s">
        <v>329</v>
      </c>
      <c r="C30" s="64">
        <v>11312.86</v>
      </c>
      <c r="D30" s="62" t="s">
        <v>284</v>
      </c>
      <c r="E30" s="62" t="s">
        <v>284</v>
      </c>
      <c r="F30" s="62" t="s">
        <v>284</v>
      </c>
      <c r="G30" s="62" t="s">
        <v>284</v>
      </c>
      <c r="H30" s="60" t="s">
        <v>312</v>
      </c>
    </row>
    <row r="31" spans="1:8">
      <c r="A31" s="59" t="s">
        <v>301</v>
      </c>
      <c r="B31" s="66" t="s">
        <v>330</v>
      </c>
      <c r="C31" s="61">
        <v>5468.65</v>
      </c>
      <c r="D31" s="62" t="s">
        <v>284</v>
      </c>
      <c r="E31" s="62" t="s">
        <v>284</v>
      </c>
      <c r="F31" s="62" t="s">
        <v>284</v>
      </c>
      <c r="G31" s="62" t="s">
        <v>284</v>
      </c>
      <c r="H31" s="60" t="s">
        <v>312</v>
      </c>
    </row>
    <row r="32" spans="1:8">
      <c r="A32" s="59" t="s">
        <v>301</v>
      </c>
      <c r="B32" s="60" t="s">
        <v>331</v>
      </c>
      <c r="C32" s="64">
        <v>5264.1</v>
      </c>
      <c r="D32" s="62" t="s">
        <v>284</v>
      </c>
      <c r="E32" s="62" t="s">
        <v>284</v>
      </c>
      <c r="F32" s="62" t="s">
        <v>284</v>
      </c>
      <c r="G32" s="62" t="s">
        <v>284</v>
      </c>
      <c r="H32" s="60" t="s">
        <v>312</v>
      </c>
    </row>
    <row r="33" spans="1:8">
      <c r="A33" s="59" t="s">
        <v>301</v>
      </c>
      <c r="B33" s="60" t="s">
        <v>332</v>
      </c>
      <c r="C33" s="61">
        <v>4616.24</v>
      </c>
      <c r="D33" s="62" t="s">
        <v>284</v>
      </c>
      <c r="E33" s="62" t="s">
        <v>284</v>
      </c>
      <c r="F33" s="62" t="s">
        <v>284</v>
      </c>
      <c r="G33" s="62" t="s">
        <v>284</v>
      </c>
      <c r="H33" s="60" t="s">
        <v>312</v>
      </c>
    </row>
    <row r="34" spans="1:8">
      <c r="A34" s="59" t="s">
        <v>301</v>
      </c>
      <c r="B34" s="63" t="s">
        <v>333</v>
      </c>
      <c r="C34" s="61">
        <v>4138.13</v>
      </c>
      <c r="D34" s="62" t="s">
        <v>284</v>
      </c>
      <c r="E34" s="62" t="s">
        <v>284</v>
      </c>
      <c r="F34" s="62" t="s">
        <v>284</v>
      </c>
      <c r="G34" s="62" t="s">
        <v>284</v>
      </c>
      <c r="H34" s="60" t="s">
        <v>312</v>
      </c>
    </row>
    <row r="35" spans="1:8">
      <c r="A35" s="59" t="s">
        <v>301</v>
      </c>
      <c r="B35" s="60" t="s">
        <v>334</v>
      </c>
      <c r="C35" s="61">
        <v>4067.7799999999997</v>
      </c>
      <c r="D35" s="62" t="s">
        <v>284</v>
      </c>
      <c r="E35" s="62" t="s">
        <v>284</v>
      </c>
      <c r="F35" s="62" t="s">
        <v>284</v>
      </c>
      <c r="G35" s="62" t="s">
        <v>284</v>
      </c>
      <c r="H35" s="60" t="s">
        <v>312</v>
      </c>
    </row>
    <row r="36" spans="1:8">
      <c r="A36" s="59" t="s">
        <v>301</v>
      </c>
      <c r="B36" s="60" t="s">
        <v>335</v>
      </c>
      <c r="C36" s="61">
        <v>2133.4499999999998</v>
      </c>
      <c r="D36" s="62" t="s">
        <v>284</v>
      </c>
      <c r="E36" s="62" t="s">
        <v>284</v>
      </c>
      <c r="F36" s="62" t="s">
        <v>284</v>
      </c>
      <c r="G36" s="62" t="s">
        <v>284</v>
      </c>
      <c r="H36" s="60" t="s">
        <v>312</v>
      </c>
    </row>
    <row r="37" spans="1:8">
      <c r="A37" s="59" t="s">
        <v>301</v>
      </c>
      <c r="B37" s="60" t="s">
        <v>336</v>
      </c>
      <c r="C37" s="61">
        <v>1929.6599999999999</v>
      </c>
      <c r="D37" s="62" t="s">
        <v>284</v>
      </c>
      <c r="E37" s="62" t="s">
        <v>284</v>
      </c>
      <c r="F37" s="62" t="s">
        <v>284</v>
      </c>
      <c r="G37" s="62" t="s">
        <v>284</v>
      </c>
      <c r="H37" s="60" t="s">
        <v>312</v>
      </c>
    </row>
    <row r="38" spans="1:8">
      <c r="A38" s="59" t="s">
        <v>301</v>
      </c>
      <c r="B38" s="60" t="s">
        <v>337</v>
      </c>
      <c r="C38" s="61">
        <v>1727.78</v>
      </c>
      <c r="D38" s="62" t="s">
        <v>284</v>
      </c>
      <c r="E38" s="62" t="s">
        <v>284</v>
      </c>
      <c r="F38" s="62" t="s">
        <v>284</v>
      </c>
      <c r="G38" s="62" t="s">
        <v>284</v>
      </c>
      <c r="H38" s="60" t="s">
        <v>312</v>
      </c>
    </row>
    <row r="39" spans="1:8">
      <c r="A39" s="59" t="s">
        <v>301</v>
      </c>
      <c r="B39" s="63" t="s">
        <v>338</v>
      </c>
      <c r="C39" s="64">
        <v>616.20000000000005</v>
      </c>
      <c r="D39" s="62" t="s">
        <v>284</v>
      </c>
      <c r="E39" s="62" t="s">
        <v>284</v>
      </c>
      <c r="F39" s="62" t="s">
        <v>284</v>
      </c>
      <c r="G39" s="62" t="s">
        <v>284</v>
      </c>
      <c r="H39" s="60" t="s">
        <v>312</v>
      </c>
    </row>
    <row r="40" spans="1:8">
      <c r="A40" s="59" t="s">
        <v>301</v>
      </c>
      <c r="B40" s="60" t="s">
        <v>339</v>
      </c>
      <c r="C40" s="61">
        <v>398.84000000000003</v>
      </c>
      <c r="D40" s="62" t="s">
        <v>284</v>
      </c>
      <c r="E40" s="62" t="s">
        <v>284</v>
      </c>
      <c r="F40" s="62" t="s">
        <v>284</v>
      </c>
      <c r="G40" s="62" t="s">
        <v>284</v>
      </c>
      <c r="H40" s="60" t="s">
        <v>312</v>
      </c>
    </row>
    <row r="41" spans="1:8">
      <c r="A41" s="59" t="s">
        <v>301</v>
      </c>
      <c r="B41" s="60" t="s">
        <v>340</v>
      </c>
      <c r="C41" s="61">
        <v>219.78</v>
      </c>
      <c r="D41" s="62" t="s">
        <v>284</v>
      </c>
      <c r="E41" s="62" t="s">
        <v>284</v>
      </c>
      <c r="F41" s="62" t="s">
        <v>284</v>
      </c>
      <c r="G41" s="62" t="s">
        <v>284</v>
      </c>
      <c r="H41" s="60" t="s">
        <v>312</v>
      </c>
    </row>
    <row r="42" spans="1:8">
      <c r="A42" s="59" t="s">
        <v>301</v>
      </c>
      <c r="B42" s="60" t="s">
        <v>341</v>
      </c>
      <c r="C42" s="61">
        <v>155.22</v>
      </c>
      <c r="D42" s="62" t="s">
        <v>284</v>
      </c>
      <c r="E42" s="62" t="s">
        <v>284</v>
      </c>
      <c r="F42" s="62" t="s">
        <v>284</v>
      </c>
      <c r="G42" s="62" t="s">
        <v>284</v>
      </c>
      <c r="H42" s="60" t="s">
        <v>312</v>
      </c>
    </row>
    <row r="43" spans="1:8">
      <c r="A43" s="59" t="s">
        <v>301</v>
      </c>
      <c r="B43" s="60" t="s">
        <v>342</v>
      </c>
      <c r="C43" s="61">
        <v>83.69</v>
      </c>
      <c r="D43" s="62" t="s">
        <v>284</v>
      </c>
      <c r="E43" s="62" t="s">
        <v>284</v>
      </c>
      <c r="F43" s="62" t="s">
        <v>284</v>
      </c>
      <c r="G43" s="62" t="s">
        <v>284</v>
      </c>
      <c r="H43" s="60" t="s">
        <v>312</v>
      </c>
    </row>
    <row r="44" spans="1:8">
      <c r="A44" s="59" t="s">
        <v>301</v>
      </c>
      <c r="B44" s="60" t="s">
        <v>343</v>
      </c>
      <c r="C44" s="61">
        <v>58.44</v>
      </c>
      <c r="D44" s="62" t="s">
        <v>284</v>
      </c>
      <c r="E44" s="62" t="s">
        <v>284</v>
      </c>
      <c r="F44" s="62" t="s">
        <v>284</v>
      </c>
      <c r="G44" s="62" t="s">
        <v>284</v>
      </c>
      <c r="H44" s="60" t="s">
        <v>312</v>
      </c>
    </row>
    <row r="45" spans="1:8">
      <c r="A45" s="59" t="s">
        <v>301</v>
      </c>
      <c r="B45" s="60" t="s">
        <v>344</v>
      </c>
      <c r="C45" s="61">
        <v>55.599999999999994</v>
      </c>
      <c r="D45" s="62" t="s">
        <v>284</v>
      </c>
      <c r="E45" s="62" t="s">
        <v>284</v>
      </c>
      <c r="F45" s="62" t="s">
        <v>284</v>
      </c>
      <c r="G45" s="62" t="s">
        <v>284</v>
      </c>
      <c r="H45" s="60" t="s">
        <v>312</v>
      </c>
    </row>
    <row r="46" spans="1:8">
      <c r="A46" s="59" t="s">
        <v>301</v>
      </c>
      <c r="B46" s="60" t="s">
        <v>345</v>
      </c>
      <c r="C46" s="61">
        <v>43.069999999999993</v>
      </c>
      <c r="D46" s="62" t="s">
        <v>284</v>
      </c>
      <c r="E46" s="62" t="s">
        <v>284</v>
      </c>
      <c r="F46" s="62" t="s">
        <v>284</v>
      </c>
      <c r="G46" s="62" t="s">
        <v>284</v>
      </c>
      <c r="H46" s="60" t="s">
        <v>312</v>
      </c>
    </row>
    <row r="47" spans="1:8">
      <c r="A47" s="59" t="s">
        <v>301</v>
      </c>
      <c r="B47" s="60" t="s">
        <v>346</v>
      </c>
      <c r="C47" s="64">
        <v>34.32</v>
      </c>
      <c r="D47" s="62" t="s">
        <v>284</v>
      </c>
      <c r="E47" s="62" t="s">
        <v>284</v>
      </c>
      <c r="F47" s="62" t="s">
        <v>284</v>
      </c>
      <c r="G47" s="62" t="s">
        <v>284</v>
      </c>
      <c r="H47" s="60" t="s">
        <v>312</v>
      </c>
    </row>
    <row r="48" spans="1:8" s="6" customFormat="1" ht="15" customHeight="1" thickBot="1">
      <c r="A48" s="59" t="s">
        <v>301</v>
      </c>
      <c r="B48" s="60" t="s">
        <v>347</v>
      </c>
      <c r="C48" s="67">
        <v>3.93</v>
      </c>
      <c r="D48" s="62" t="s">
        <v>284</v>
      </c>
      <c r="E48" s="62" t="s">
        <v>284</v>
      </c>
      <c r="F48" s="62" t="s">
        <v>284</v>
      </c>
      <c r="G48" s="62" t="s">
        <v>284</v>
      </c>
      <c r="H48" s="60" t="s">
        <v>312</v>
      </c>
    </row>
    <row r="49" spans="1:8">
      <c r="A49" s="48"/>
      <c r="B49" s="49"/>
      <c r="C49" s="56">
        <f>SUM(C13:C48)</f>
        <v>6296005.8400000026</v>
      </c>
      <c r="D49" s="57"/>
      <c r="E49" s="48"/>
      <c r="F49" s="48"/>
      <c r="G49" s="48"/>
      <c r="H49" s="49"/>
    </row>
    <row r="50" spans="1:8">
      <c r="A50" s="58" t="s">
        <v>348</v>
      </c>
      <c r="B50" s="68"/>
      <c r="C50" s="69"/>
      <c r="D50" s="70"/>
      <c r="E50" s="70"/>
    </row>
    <row r="51" spans="1:8" s="6" customFormat="1" ht="28.5" customHeight="1" thickBot="1">
      <c r="A51" s="50" t="s">
        <v>301</v>
      </c>
      <c r="B51" s="51" t="s">
        <v>349</v>
      </c>
      <c r="C51" s="71">
        <v>4721160</v>
      </c>
      <c r="D51" s="53" t="s">
        <v>32</v>
      </c>
      <c r="E51" s="53" t="s">
        <v>32</v>
      </c>
      <c r="F51" s="54" t="s">
        <v>284</v>
      </c>
      <c r="G51" s="54" t="s">
        <v>284</v>
      </c>
      <c r="H51" s="55" t="s">
        <v>350</v>
      </c>
    </row>
    <row r="52" spans="1:8">
      <c r="C52" s="72">
        <f>SUM(C51)</f>
        <v>4721160</v>
      </c>
    </row>
    <row r="53" spans="1:8">
      <c r="A53" s="58" t="s">
        <v>351</v>
      </c>
      <c r="B53" s="38"/>
      <c r="C53" s="72"/>
      <c r="D53" s="73"/>
      <c r="E53" s="73"/>
    </row>
    <row r="54" spans="1:8" ht="30.75" thickBot="1">
      <c r="A54" s="50" t="s">
        <v>301</v>
      </c>
      <c r="B54" s="51" t="s">
        <v>352</v>
      </c>
      <c r="C54" s="71">
        <v>3831872.1499999994</v>
      </c>
      <c r="D54" s="74" t="s">
        <v>353</v>
      </c>
      <c r="E54" s="75" t="s">
        <v>354</v>
      </c>
      <c r="F54" s="54" t="s">
        <v>13</v>
      </c>
      <c r="G54" s="54" t="s">
        <v>14</v>
      </c>
      <c r="H54" s="55" t="s">
        <v>355</v>
      </c>
    </row>
    <row r="55" spans="1:8">
      <c r="C55" s="72">
        <f>SUM(C54)</f>
        <v>3831872.1499999994</v>
      </c>
    </row>
    <row r="56" spans="1:8" ht="15" customHeight="1">
      <c r="A56" s="58" t="s">
        <v>356</v>
      </c>
      <c r="B56" s="58"/>
      <c r="C56" s="76"/>
      <c r="D56" s="58"/>
    </row>
    <row r="57" spans="1:8" ht="109.5" customHeight="1" thickBot="1">
      <c r="A57" s="50" t="s">
        <v>301</v>
      </c>
      <c r="B57" s="51" t="s">
        <v>357</v>
      </c>
      <c r="C57" s="52">
        <v>3168997.7800000003</v>
      </c>
      <c r="D57" s="74" t="s">
        <v>353</v>
      </c>
      <c r="E57" s="75" t="s">
        <v>354</v>
      </c>
      <c r="F57" s="54" t="s">
        <v>13</v>
      </c>
      <c r="G57" s="54" t="s">
        <v>14</v>
      </c>
      <c r="H57" s="55" t="s">
        <v>358</v>
      </c>
    </row>
    <row r="58" spans="1:8">
      <c r="C58" s="72">
        <f>SUM(C57)</f>
        <v>3168997.7800000003</v>
      </c>
      <c r="H58" s="77"/>
    </row>
    <row r="59" spans="1:8">
      <c r="C59" s="72"/>
      <c r="H59" s="77"/>
    </row>
    <row r="60" spans="1:8" ht="15" customHeight="1">
      <c r="A60" s="58" t="s">
        <v>359</v>
      </c>
      <c r="B60" s="58"/>
      <c r="C60" s="76"/>
      <c r="D60" s="58"/>
      <c r="E60" s="73"/>
    </row>
    <row r="61" spans="1:8" ht="30.75" thickBot="1">
      <c r="A61" s="50" t="s">
        <v>301</v>
      </c>
      <c r="B61" s="51" t="s">
        <v>360</v>
      </c>
      <c r="C61" s="71">
        <v>2539735.5</v>
      </c>
      <c r="D61" s="78" t="s">
        <v>361</v>
      </c>
      <c r="E61" s="75" t="s">
        <v>354</v>
      </c>
      <c r="F61" s="54" t="s">
        <v>13</v>
      </c>
      <c r="G61" s="54" t="s">
        <v>14</v>
      </c>
      <c r="H61" s="55" t="s">
        <v>362</v>
      </c>
    </row>
    <row r="62" spans="1:8">
      <c r="C62" s="72">
        <f>SUM(C61)</f>
        <v>2539735.5</v>
      </c>
    </row>
    <row r="63" spans="1:8">
      <c r="A63" s="58" t="s">
        <v>363</v>
      </c>
      <c r="B63" s="38"/>
      <c r="C63" s="72"/>
      <c r="D63" s="73"/>
      <c r="E63" s="73"/>
    </row>
    <row r="64" spans="1:8" ht="90.75" thickBot="1">
      <c r="A64" s="50" t="s">
        <v>301</v>
      </c>
      <c r="B64" s="51" t="s">
        <v>144</v>
      </c>
      <c r="C64" s="52">
        <v>968999.99999999988</v>
      </c>
      <c r="D64" s="53" t="s">
        <v>364</v>
      </c>
      <c r="E64" s="55" t="s">
        <v>365</v>
      </c>
      <c r="F64" s="54" t="s">
        <v>13</v>
      </c>
      <c r="G64" s="54" t="s">
        <v>14</v>
      </c>
      <c r="H64" s="55" t="s">
        <v>366</v>
      </c>
    </row>
    <row r="65" spans="1:8">
      <c r="A65" s="79"/>
      <c r="B65" s="80"/>
      <c r="C65" s="81">
        <f>SUM(C64)</f>
        <v>968999.99999999988</v>
      </c>
      <c r="D65" s="82"/>
      <c r="E65" s="83"/>
      <c r="F65" s="84"/>
      <c r="G65" s="84"/>
      <c r="H65" s="83"/>
    </row>
    <row r="66" spans="1:8">
      <c r="A66" s="58" t="s">
        <v>367</v>
      </c>
      <c r="B66" s="68"/>
      <c r="C66" s="69"/>
      <c r="D66" s="70"/>
      <c r="E66" s="70"/>
    </row>
    <row r="67" spans="1:8" ht="45.75" thickBot="1">
      <c r="A67" s="50" t="s">
        <v>301</v>
      </c>
      <c r="B67" s="51" t="s">
        <v>368</v>
      </c>
      <c r="C67" s="52">
        <v>113135.24</v>
      </c>
      <c r="D67" s="53" t="s">
        <v>364</v>
      </c>
      <c r="E67" s="55" t="s">
        <v>365</v>
      </c>
      <c r="F67" s="54" t="s">
        <v>284</v>
      </c>
      <c r="G67" s="54" t="s">
        <v>284</v>
      </c>
      <c r="H67" s="55" t="s">
        <v>369</v>
      </c>
    </row>
    <row r="68" spans="1:8">
      <c r="C68" s="72">
        <f>SUM(C67)</f>
        <v>113135.24</v>
      </c>
    </row>
    <row r="69" spans="1:8">
      <c r="A69" s="85" t="s">
        <v>370</v>
      </c>
    </row>
    <row r="70" spans="1:8" ht="30">
      <c r="A70" s="50" t="s">
        <v>301</v>
      </c>
      <c r="B70" s="51" t="s">
        <v>371</v>
      </c>
      <c r="C70" s="65">
        <v>359602.2</v>
      </c>
      <c r="D70" s="54" t="s">
        <v>284</v>
      </c>
      <c r="E70" s="54" t="s">
        <v>284</v>
      </c>
      <c r="F70" s="54" t="s">
        <v>284</v>
      </c>
      <c r="G70" s="54" t="s">
        <v>284</v>
      </c>
      <c r="H70" s="55" t="s">
        <v>372</v>
      </c>
    </row>
    <row r="71" spans="1:8" s="6" customFormat="1" ht="15" customHeight="1">
      <c r="A71" s="59" t="s">
        <v>301</v>
      </c>
      <c r="B71" s="60" t="s">
        <v>373</v>
      </c>
      <c r="C71" s="61">
        <v>45566.5</v>
      </c>
      <c r="D71" s="62" t="s">
        <v>284</v>
      </c>
      <c r="E71" s="62" t="s">
        <v>284</v>
      </c>
      <c r="F71" s="62" t="s">
        <v>284</v>
      </c>
      <c r="G71" s="62" t="s">
        <v>284</v>
      </c>
      <c r="H71" s="60" t="s">
        <v>374</v>
      </c>
    </row>
    <row r="72" spans="1:8" ht="45">
      <c r="A72" s="50" t="s">
        <v>301</v>
      </c>
      <c r="B72" s="51" t="s">
        <v>375</v>
      </c>
      <c r="C72" s="86">
        <v>11450</v>
      </c>
      <c r="D72" s="54" t="s">
        <v>284</v>
      </c>
      <c r="E72" s="54" t="s">
        <v>284</v>
      </c>
      <c r="F72" s="54" t="s">
        <v>284</v>
      </c>
      <c r="G72" s="54" t="s">
        <v>284</v>
      </c>
      <c r="H72" s="55" t="s">
        <v>376</v>
      </c>
    </row>
    <row r="73" spans="1:8" ht="15.75" thickBot="1">
      <c r="A73" s="59" t="s">
        <v>301</v>
      </c>
      <c r="B73" s="60" t="s">
        <v>377</v>
      </c>
      <c r="C73" s="67">
        <v>7830.1</v>
      </c>
      <c r="D73" s="62" t="s">
        <v>284</v>
      </c>
      <c r="E73" s="62" t="s">
        <v>284</v>
      </c>
      <c r="F73" s="62" t="s">
        <v>284</v>
      </c>
      <c r="G73" s="62" t="s">
        <v>284</v>
      </c>
      <c r="H73" s="60" t="s">
        <v>378</v>
      </c>
    </row>
    <row r="74" spans="1:8">
      <c r="C74" s="72">
        <f>SUM(C70:C73)</f>
        <v>424448.8</v>
      </c>
    </row>
    <row r="75" spans="1:8" ht="15.75" thickBot="1">
      <c r="C75" s="87"/>
    </row>
    <row r="76" spans="1:8">
      <c r="C76" s="72">
        <f>C74+C68+C65+C62+C58+C55+C52+C49+C11+C8</f>
        <v>255317756.01608792</v>
      </c>
    </row>
  </sheetData>
  <mergeCells count="4">
    <mergeCell ref="A3:H3"/>
    <mergeCell ref="A4:C4"/>
    <mergeCell ref="A6:D6"/>
    <mergeCell ref="A9:C9"/>
  </mergeCells>
  <pageMargins left="0.70866141732283472" right="0.70866141732283472" top="0.74803149606299213" bottom="0.74803149606299213" header="0.31496062992125984" footer="0.31496062992125984"/>
  <pageSetup scale="67"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dimension ref="A1"/>
  <sheetViews>
    <sheetView workbookViewId="0">
      <selection activeCell="D10" sqref="D10"/>
    </sheetView>
  </sheetViews>
  <sheetFormatPr defaultRowHeight="15"/>
  <sheetData>
    <row r="1" spans="1:1">
      <c r="A1" s="89" t="s">
        <v>404</v>
      </c>
    </row>
  </sheetData>
  <pageMargins left="0.7" right="0.7" top="0.75" bottom="0.75" header="0.3" footer="0.3"/>
  <pageSetup orientation="portrait" r:id="rId1"/>
  <legacyDrawing r:id="rId2"/>
  <oleObjects>
    <oleObject progId="Acrobat Document" dvAspect="DVASPECT_ICON" shapeId="3073"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vt:lpstr>
      <vt:lpstr>B</vt:lpstr>
      <vt:lpstr>C</vt:lpstr>
      <vt:lpstr>A!Print_Titles</vt:lpstr>
      <vt:lpstr>B!Print_Titles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Rasheeque Zaman</dc:creator>
  <cp:lastModifiedBy>PUMZA</cp:lastModifiedBy>
  <cp:lastPrinted>2016-11-22T12:09:57Z</cp:lastPrinted>
  <dcterms:created xsi:type="dcterms:W3CDTF">2016-11-21T10:02:00Z</dcterms:created>
  <dcterms:modified xsi:type="dcterms:W3CDTF">2016-12-01T09:03:51Z</dcterms:modified>
</cp:coreProperties>
</file>