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6735"/>
  </bookViews>
  <sheets>
    <sheet name="Sheet1" sheetId="1" r:id="rId1"/>
  </sheet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K60" i="1"/>
  <c r="L60" s="1"/>
  <c r="K58"/>
  <c r="L58" s="1"/>
  <c r="K51"/>
  <c r="L51" s="1"/>
  <c r="K47"/>
  <c r="L47" s="1"/>
  <c r="K7"/>
  <c r="A4"/>
  <c r="A5" s="1"/>
  <c r="A6" s="1"/>
  <c r="A7" s="1"/>
  <c r="A8" s="1"/>
  <c r="A9" s="1"/>
  <c r="A10" s="1"/>
  <c r="A11" s="1"/>
  <c r="A12" s="1"/>
  <c r="A13" s="1"/>
  <c r="A14" s="1"/>
  <c r="A15" s="1"/>
  <c r="A16" s="1"/>
  <c r="A17" s="1"/>
  <c r="A18" s="1"/>
  <c r="L68"/>
  <c r="L67"/>
  <c r="L66"/>
  <c r="L65"/>
  <c r="L64"/>
  <c r="L63"/>
  <c r="L62"/>
  <c r="L61"/>
  <c r="L59"/>
  <c r="L57"/>
  <c r="L56"/>
  <c r="L55"/>
  <c r="L54"/>
  <c r="L53"/>
  <c r="L52"/>
  <c r="L50"/>
  <c r="L49"/>
  <c r="L48"/>
  <c r="L46"/>
  <c r="L45"/>
  <c r="L44"/>
  <c r="L43"/>
  <c r="L42"/>
  <c r="L41"/>
  <c r="L40"/>
  <c r="A19" l="1"/>
  <c r="A20" s="1"/>
  <c r="A21" s="1"/>
  <c r="A22" s="1"/>
  <c r="L39"/>
  <c r="L38"/>
  <c r="L35"/>
  <c r="L34"/>
  <c r="L33"/>
  <c r="L32"/>
  <c r="L31"/>
  <c r="L30"/>
  <c r="L29"/>
  <c r="L28"/>
  <c r="L27"/>
  <c r="L26"/>
  <c r="L25"/>
  <c r="L24"/>
  <c r="L23"/>
  <c r="L22"/>
  <c r="L21"/>
  <c r="L20"/>
  <c r="L19"/>
  <c r="L18"/>
  <c r="L17"/>
  <c r="L16"/>
  <c r="L15"/>
  <c r="L14"/>
  <c r="L13"/>
  <c r="L12"/>
  <c r="L11"/>
  <c r="L10"/>
  <c r="L9"/>
  <c r="L7"/>
  <c r="L6"/>
  <c r="L5"/>
  <c r="L4"/>
  <c r="L3"/>
  <c r="A23" l="1"/>
  <c r="A24" s="1"/>
  <c r="A25" s="1"/>
  <c r="A26" s="1"/>
  <c r="A27" s="1"/>
  <c r="A28" s="1"/>
  <c r="A29" s="1"/>
  <c r="A30" s="1"/>
  <c r="A31" l="1"/>
  <c r="A32" s="1"/>
  <c r="A33" s="1"/>
  <c r="A34" s="1"/>
  <c r="A35" s="1"/>
  <c r="A36" s="1"/>
  <c r="A37" s="1"/>
  <c r="A38" s="1"/>
  <c r="A39" s="1"/>
  <c r="A40" s="1"/>
  <c r="A41" s="1"/>
  <c r="A42" l="1"/>
  <c r="A43" s="1"/>
  <c r="A44" s="1"/>
  <c r="A45" s="1"/>
  <c r="A46" l="1"/>
  <c r="A47" s="1"/>
  <c r="A48" s="1"/>
  <c r="A49" s="1"/>
  <c r="A50" s="1"/>
  <c r="A51" s="1"/>
  <c r="A52" s="1"/>
  <c r="A53" s="1"/>
  <c r="A54" s="1"/>
  <c r="A55" s="1"/>
  <c r="A56" s="1"/>
  <c r="A57" s="1"/>
  <c r="A58" s="1"/>
  <c r="A59" s="1"/>
  <c r="A60" s="1"/>
  <c r="A61" s="1"/>
  <c r="A62" l="1"/>
  <c r="A63" s="1"/>
  <c r="A64" s="1"/>
  <c r="A65" s="1"/>
  <c r="A66" s="1"/>
  <c r="A68" l="1"/>
  <c r="A67"/>
</calcChain>
</file>

<file path=xl/sharedStrings.xml><?xml version="1.0" encoding="utf-8"?>
<sst xmlns="http://schemas.openxmlformats.org/spreadsheetml/2006/main" count="628" uniqueCount="338">
  <si>
    <t>NR</t>
  </si>
  <si>
    <t>Correspondance date</t>
  </si>
  <si>
    <t>Project Manager</t>
  </si>
  <si>
    <t>Office</t>
  </si>
  <si>
    <t>WCS No</t>
  </si>
  <si>
    <t>WCS Project Description</t>
  </si>
  <si>
    <t>Contract Amount</t>
  </si>
  <si>
    <t>Contract No</t>
  </si>
  <si>
    <t>Supplier</t>
  </si>
  <si>
    <t>Variation Order No</t>
  </si>
  <si>
    <t>Variation Order Amount</t>
  </si>
  <si>
    <t>% of Contract Amount</t>
  </si>
  <si>
    <t>Short Description</t>
  </si>
  <si>
    <t>Date Received by VO Com Secretariat</t>
  </si>
  <si>
    <t>Date to be Dealt with by VO Committee</t>
  </si>
  <si>
    <t>Decision of VO Committee</t>
  </si>
  <si>
    <t>Executing unit informed on</t>
  </si>
  <si>
    <t>Bloemfontein</t>
  </si>
  <si>
    <t>0001</t>
  </si>
  <si>
    <t>K Thobejane</t>
  </si>
  <si>
    <t>Mmabatho</t>
  </si>
  <si>
    <t>050728</t>
  </si>
  <si>
    <t>Losperfontein Prison:  Bane Marine X4, Extractor fan, electrical Stove, Convection oven X3, Band saw, Cooking pots X4, Tilting pans</t>
  </si>
  <si>
    <t>Ngaatendwe Trading CC</t>
  </si>
  <si>
    <t>Various</t>
  </si>
  <si>
    <t>C M Dyatyi</t>
  </si>
  <si>
    <t>048352</t>
  </si>
  <si>
    <t>Bloemfontein High Court:  repair of roof, ceilings and floors as well as plastering of walls and painting of walls</t>
  </si>
  <si>
    <t>Varymix Nineteen (PTY) LTD</t>
  </si>
  <si>
    <t>9, 10, 11</t>
  </si>
  <si>
    <t>JP Kriel</t>
  </si>
  <si>
    <t>Cape Town</t>
  </si>
  <si>
    <t>054351</t>
  </si>
  <si>
    <t>DOD: Oudtshoorn:  Health Centre South Cape:  Oral health section:  Installation of a centralised ventilation system</t>
  </si>
  <si>
    <t>Mpuma Koloni Cooling and Electrical CC</t>
  </si>
  <si>
    <t>Steel cage for condensers &amp; surgery doors</t>
  </si>
  <si>
    <t>N Mkengcele</t>
  </si>
  <si>
    <t>Port Elizabeth</t>
  </si>
  <si>
    <t>NA</t>
  </si>
  <si>
    <t>Port Elizabeth:  New Brighton SAPS: Cell block:  Renovations including repairs to concrete roof and paint</t>
  </si>
  <si>
    <t>1,2,3,4 &amp; 5</t>
  </si>
  <si>
    <t>L Marite</t>
  </si>
  <si>
    <t>052154</t>
  </si>
  <si>
    <t>Bloemfontein Air force base:  Upgrading and refurbishment of sick bay:  Building 24</t>
  </si>
  <si>
    <t>Central Bridge Trading 389 CC</t>
  </si>
  <si>
    <t>Medical Gas installation</t>
  </si>
  <si>
    <t>N Mchunu</t>
  </si>
  <si>
    <t>Durban</t>
  </si>
  <si>
    <t>046725</t>
  </si>
  <si>
    <t>Ntuzuma SAPS: Construction of CCTV Room</t>
  </si>
  <si>
    <t>0002</t>
  </si>
  <si>
    <t>Umzingwane Construction and Projects</t>
  </si>
  <si>
    <t>A Engelbrecht</t>
  </si>
  <si>
    <t>044464</t>
  </si>
  <si>
    <t>Goodwood Prison:  Repairs to buildings and wet services</t>
  </si>
  <si>
    <t>Nolitha Electrical</t>
  </si>
  <si>
    <t>Replace cupboards, PVC floor &amp; Wall tile</t>
  </si>
  <si>
    <t>F Mathews</t>
  </si>
  <si>
    <t>032271</t>
  </si>
  <si>
    <t>Ladismith Magistrates Offce:  Additional accommodation:  Completion of existing contract</t>
  </si>
  <si>
    <t>Slyahlangana Construction (PTY) LTD</t>
  </si>
  <si>
    <t>Kimberley</t>
  </si>
  <si>
    <t>G Lukhele</t>
  </si>
  <si>
    <t>HO SMP</t>
  </si>
  <si>
    <t>052500</t>
  </si>
  <si>
    <t>Beitbridge Land Port of Entry:  36 Months repair, maintenance of buildings, civil, mechanical and electrical infrastructure and installations</t>
  </si>
  <si>
    <t>Caledon River Projects CC</t>
  </si>
  <si>
    <t>Various Mechanical Engineering works</t>
  </si>
  <si>
    <t>VO 1 approved</t>
  </si>
  <si>
    <t>JP Marairs</t>
  </si>
  <si>
    <t>053008</t>
  </si>
  <si>
    <t>Kimberley New Generation correctional centre:  Maintenance of integrated security system</t>
  </si>
  <si>
    <t>JFE Group Empowerment (PTY) LTD</t>
  </si>
  <si>
    <t>CCTV Recording HDD and Bosch Video Jets Repair</t>
  </si>
  <si>
    <t>N Nair</t>
  </si>
  <si>
    <t>046386</t>
  </si>
  <si>
    <t>Durban:  Chatsworth Magistrates office:  Additional accommodation, upgrading of electricity including repairs and renovations</t>
  </si>
  <si>
    <t>Radip Builders and Constractors cc</t>
  </si>
  <si>
    <t>Recording system and data networks</t>
  </si>
  <si>
    <t>VO 1 was approved on condition that value related preliminaries are removed from the VO and dealt with in terms of conditions of contract.</t>
  </si>
  <si>
    <t>T Dibakoane</t>
  </si>
  <si>
    <t>Polokwane</t>
  </si>
  <si>
    <t>039804</t>
  </si>
  <si>
    <t>Dzanani SAPS:  Upgrading of police station, repair and renovation of existing office block &amp; construction of additional accommodation</t>
  </si>
  <si>
    <t>Chryselda Building Construction CC</t>
  </si>
  <si>
    <t>Replacing of existing roof construction</t>
  </si>
  <si>
    <t>048960</t>
  </si>
  <si>
    <t>Ilitha Painters and Decorators CC</t>
  </si>
  <si>
    <t>2017/19/27</t>
  </si>
  <si>
    <t>VO 4 was approved.  R51 000.00 for P&amp;G's to be removed as previously indicated</t>
  </si>
  <si>
    <t>A Visser</t>
  </si>
  <si>
    <t>051540</t>
  </si>
  <si>
    <t>DPW:  Repairs and renovations to lifts installations: Free State (RAMP)</t>
  </si>
  <si>
    <t>Sigma Lifts and Escalators (PTY) Ltd</t>
  </si>
  <si>
    <t>Construction of new lift schaft</t>
  </si>
  <si>
    <t>F Motimele</t>
  </si>
  <si>
    <t>039789</t>
  </si>
  <si>
    <t>Vuwani SAPS: Upgradting of police station and construction of additional accommodation</t>
  </si>
  <si>
    <t xml:space="preserve"> MUMS BUSINESS ENTERPRISE CC</t>
  </si>
  <si>
    <t>Changes to existing liftes</t>
  </si>
  <si>
    <t xml:space="preserve">VO 5 approved.  </t>
  </si>
  <si>
    <t>L Maupe</t>
  </si>
  <si>
    <t>Nelspruit</t>
  </si>
  <si>
    <t>045457</t>
  </si>
  <si>
    <t>Middelburg (MPU) 4 SAI Balalion:  Are Military Health Unit:  Upgrading of Buildings and construction of new sick bay facility</t>
  </si>
  <si>
    <t>Exilite 454 CC</t>
  </si>
  <si>
    <t>Separation wall between Block E and F</t>
  </si>
  <si>
    <t>VO 3 approved</t>
  </si>
  <si>
    <t>K Kgorane</t>
  </si>
  <si>
    <t xml:space="preserve">PM </t>
  </si>
  <si>
    <t>045688</t>
  </si>
  <si>
    <t>Dolomite Risk Mangement Strategy:  Completion contract:  Lyttleton &amp; Wierda Bridge SAPS and Home Affairs:  Upgrading of Civil Engineering Services</t>
  </si>
  <si>
    <t>MAAUASO PROJECT CC</t>
  </si>
  <si>
    <t>Additional piping items</t>
  </si>
  <si>
    <t>E Krause</t>
  </si>
  <si>
    <t>049859</t>
  </si>
  <si>
    <t>Bloemfontein SANDF Tempe: MP Repair and renovations to buildings 1, 2, 5 to 8 and 21</t>
  </si>
  <si>
    <t xml:space="preserve">SOLOMON &amp; SMITH PROPERTY DEVELOPERS AND BUILDERS   </t>
  </si>
  <si>
    <t>5 &amp; 6</t>
  </si>
  <si>
    <t>VO 5 &amp; 6 approved. Submission to NT to approve VO6 will be withdrawn and the work to be done in separate contract</t>
  </si>
  <si>
    <t>Pretoria</t>
  </si>
  <si>
    <t>Kgapeng Investment CC</t>
  </si>
  <si>
    <t>1,2,3,4,5,6,7,8</t>
  </si>
  <si>
    <t>042528</t>
  </si>
  <si>
    <t>Cape Town:  Dept of Arts &amp; Culture: Iziko Museum:  Courtyard Project</t>
  </si>
  <si>
    <t>Superway Construction (PTY) LTD</t>
  </si>
  <si>
    <t>Move museum fossils collection</t>
  </si>
  <si>
    <t>approval of VO 1 noted</t>
  </si>
  <si>
    <t>J Bapela</t>
  </si>
  <si>
    <t>046424</t>
  </si>
  <si>
    <t>Upgrading of an Existing C-Max into high security detention facility (completion contract):  PTA Prison:  PTA Management Area</t>
  </si>
  <si>
    <t>0003</t>
  </si>
  <si>
    <t>Raubex Joint Venture</t>
  </si>
  <si>
    <t>Walkway bridge</t>
  </si>
  <si>
    <t>1 &amp; 2</t>
  </si>
  <si>
    <t>Electrical and Buidling work</t>
  </si>
  <si>
    <t>A Ndlovu</t>
  </si>
  <si>
    <t>048604</t>
  </si>
  <si>
    <t>Lulekani Magistrate:  Repairs and renovations to building</t>
  </si>
  <si>
    <t>Segabokeng Building Construction CC</t>
  </si>
  <si>
    <t>N Kadi</t>
  </si>
  <si>
    <t>054054</t>
  </si>
  <si>
    <t>Mahikeng Magistrate's office:  Construction of facilities for people with disabilities</t>
  </si>
  <si>
    <t>T Koleke</t>
  </si>
  <si>
    <t>046173</t>
  </si>
  <si>
    <t>Dimbaza Magistrate court: Construction of a new building</t>
  </si>
  <si>
    <t>Transtruct (PTY) LTD</t>
  </si>
  <si>
    <t>14, 15,  17 &amp; 18</t>
  </si>
  <si>
    <t>VO 14, 15, 17 and 18 is approved</t>
  </si>
  <si>
    <t>S Masha</t>
  </si>
  <si>
    <t>052454</t>
  </si>
  <si>
    <t>C Dyantyi</t>
  </si>
  <si>
    <t>048368</t>
  </si>
  <si>
    <t>Frankfort Magistrate's office:  Repair and renovations</t>
  </si>
  <si>
    <t>DJ and SS Cleaning Services CC</t>
  </si>
  <si>
    <t>New roof</t>
  </si>
  <si>
    <t>047822</t>
  </si>
  <si>
    <t>Rouxville Magistrate Office:  Additional Accommodation</t>
  </si>
  <si>
    <t>RO Swika Projects CC</t>
  </si>
  <si>
    <t>Court room furniture</t>
  </si>
  <si>
    <t>VO 1 is approved. Extended completion date is in the past (27/09/2017) and approval of VO does not constitute extension of time</t>
  </si>
  <si>
    <t>S Majozi</t>
  </si>
  <si>
    <t>028207</t>
  </si>
  <si>
    <t>SANDF SMIT STREET:  Repairs and renovations including electrical and fencing</t>
  </si>
  <si>
    <t>Serengeti Interiors CC</t>
  </si>
  <si>
    <t>4,  6, 7 &amp; 8</t>
  </si>
  <si>
    <t>S Cosa</t>
  </si>
  <si>
    <t>049340</t>
  </si>
  <si>
    <t>Roodepan SAPS:  Rebahilitation of buildings for SAPS</t>
  </si>
  <si>
    <t>Mmanyane Construction</t>
  </si>
  <si>
    <t>Provision and laying of self levelling screet</t>
  </si>
  <si>
    <t>D Sewada</t>
  </si>
  <si>
    <t>048747</t>
  </si>
  <si>
    <t>Pretoria:  Thaba Tshwane:  Installation for facilities for people with disabilities at army college</t>
  </si>
  <si>
    <t>Foundation and structural support</t>
  </si>
  <si>
    <t>SEOKE BUILDING CONSTRUCTION</t>
  </si>
  <si>
    <t>MF Dube</t>
  </si>
  <si>
    <t>044487</t>
  </si>
  <si>
    <t>046946</t>
  </si>
  <si>
    <t>051875</t>
  </si>
  <si>
    <t>NGAATENDWE TRADING CC</t>
  </si>
  <si>
    <t>1 &amp; 3</t>
  </si>
  <si>
    <t>S Maahlo</t>
  </si>
  <si>
    <t>045665</t>
  </si>
  <si>
    <t xml:space="preserve">ANGLYN TRADING CC JV DUMEZULU </t>
  </si>
  <si>
    <t>Burnt Cable &amp; circuit breaker</t>
  </si>
  <si>
    <t xml:space="preserve">• Principle for issuing VO 5 is noted with comments for noting by the executing office.
• The instruction was issued by the Act DDG-Projects on 17 March 2016. This was confirmed by the Head of Projects on 19 April 2016. 
• VO Committee notification (DPW24-1) was received by the Committee on 30 November 2017.
• In terms of delegation 5.2 (previously 7.2), the notification had to reach the Committee within 5 days after site instruction was issued. This non-compliance should be referred to the Inspectorate &amp; Compliance unit
</t>
  </si>
  <si>
    <t>GH Smith</t>
  </si>
  <si>
    <t>049596</t>
  </si>
  <si>
    <t>Antarctica SANAE IV Research Base: refurbishing of exising vbase</t>
  </si>
  <si>
    <t>NOLITHA ELECTRICAL (PTY) LTD</t>
  </si>
  <si>
    <t>11 &amp; 12</t>
  </si>
  <si>
    <t>DB's &amp; LED Lights</t>
  </si>
  <si>
    <t>Principle fo risusing VO 11 &amp; 12 is approved</t>
  </si>
  <si>
    <t>14;15 &amp; 16</t>
  </si>
  <si>
    <t>T Moeng</t>
  </si>
  <si>
    <t>E van Helsdingen</t>
  </si>
  <si>
    <t>Special and Major</t>
  </si>
  <si>
    <t>044114</t>
  </si>
  <si>
    <t>Cofimvaba, Nqamakwe, Goedemoed &amp; Willowvale Psions: Repair and Maintenanace of water and sewer works</t>
  </si>
  <si>
    <t xml:space="preserve">WATER SOLUTIONS SA HEAD OFFICE   </t>
  </si>
  <si>
    <t>MCC in clear water pump house</t>
  </si>
  <si>
    <t>vO 1 approved</t>
  </si>
  <si>
    <t>VO 2 approved</t>
  </si>
  <si>
    <t>053914</t>
  </si>
  <si>
    <t>DOD: Bredasdorp: SAMHS: Refurbishment and upgrading of sick bay complex</t>
  </si>
  <si>
    <t>R Conrad Trading CC</t>
  </si>
  <si>
    <t>052456</t>
  </si>
  <si>
    <t>DOD: Bredasdorp:  Overberg AFB:  Upgrading, repair and renovation of building, mechanical and electrical infrastructure</t>
  </si>
  <si>
    <t>I Molotsi</t>
  </si>
  <si>
    <t>Johannesburg</t>
  </si>
  <si>
    <t>46 Brigade Kensington:  Repairs and renovations to Military base</t>
  </si>
  <si>
    <t>Zidlaphi Kgomo and Associates CC</t>
  </si>
  <si>
    <t>Removal of asbestos</t>
  </si>
  <si>
    <t>039074</t>
  </si>
  <si>
    <t>Pretoria:  Central Police Station and single quarters:  Sealing of roof of residential block, replacement of down pipes and upgrading of wet services</t>
  </si>
  <si>
    <t>Splish Splash Construction</t>
  </si>
  <si>
    <t>Props for supporting a collapsing penthouse roof</t>
  </si>
  <si>
    <t>050784</t>
  </si>
  <si>
    <t>Voorberg, Dwarsrivier and Obiqua Prisons:  Maintenance and operation of water and sewerage works</t>
  </si>
  <si>
    <t>Zana Manzi Services PTY LTD</t>
  </si>
  <si>
    <t>Cleaning of reed bed</t>
  </si>
  <si>
    <t>22/01/2018</t>
  </si>
  <si>
    <t>E Van helsdingen</t>
  </si>
  <si>
    <t>HO:SMP</t>
  </si>
  <si>
    <t>038691</t>
  </si>
  <si>
    <t xml:space="preserve">Sandton Leeuwkop Prison Farm: Repair of mediu, kitchen, cells, egneral infrsatructure and wet works- Completion Contract </t>
  </si>
  <si>
    <t>0004</t>
  </si>
  <si>
    <t>MAGODA CIVILS(PTY)LTD</t>
  </si>
  <si>
    <t>Subsoil drainage with surface V-Drain alaong medium A cell block building to deal with high underground water table</t>
  </si>
  <si>
    <t>A Xentssa</t>
  </si>
  <si>
    <t>Hi Tech Engineers</t>
  </si>
  <si>
    <t>045677</t>
  </si>
  <si>
    <t>DRMS:  Centurion:  Lyttleton Police Station, Wierda Bridge Police Station and Irene Home Affairs</t>
  </si>
  <si>
    <t>Gora Projects CC</t>
  </si>
  <si>
    <t>Additional piping items and water line</t>
  </si>
  <si>
    <t>Ganyesa Police Station: Repair and maintenance of Civil, electrical and structural elements to police station for disabled and four houses</t>
  </si>
  <si>
    <t>GMD Projects CC T/a GMD Serivce</t>
  </si>
  <si>
    <t>Magoda Civils (PTY) Ltd</t>
  </si>
  <si>
    <t>Geysers at cells</t>
  </si>
  <si>
    <t>DCS: Napierville Prison Old and New prison:  Upgrade of airconditioning and ventilation system, Contract 3</t>
  </si>
  <si>
    <t>Mishoe Trading and Projects (PTY) LTD</t>
  </si>
  <si>
    <t>N Mkhwanazi</t>
  </si>
  <si>
    <t>Mthatha</t>
  </si>
  <si>
    <t>046711</t>
  </si>
  <si>
    <t>MT Ayliff SAPS:  Repairs and renovations including Electrical and Civil Works</t>
  </si>
  <si>
    <t>Condor Construction (PTY) Ltd</t>
  </si>
  <si>
    <t>6,7 &amp; 8</t>
  </si>
  <si>
    <t>AL Naude</t>
  </si>
  <si>
    <t>SAS: Wingfield Military Base: Repairs and maintenance of buildings</t>
  </si>
  <si>
    <t xml:space="preserve">New regulation of SANS on smoke ventilation </t>
  </si>
  <si>
    <t>043801</t>
  </si>
  <si>
    <t>Zeerust Police Station:  Construction of additional accommodation and repairs and renovations to existing facilities</t>
  </si>
  <si>
    <t>K2017341003 (South Africa) (PTY) Ltd</t>
  </si>
  <si>
    <t>052086</t>
  </si>
  <si>
    <t>DOD: Simonstown Naval Base:  Repairs to building 1032:  FMU East Yard</t>
  </si>
  <si>
    <t>Nolitha Electrical (PTY) LTD</t>
  </si>
  <si>
    <t>Anodised aluminium door signage</t>
  </si>
  <si>
    <t>VO 5 approved</t>
  </si>
  <si>
    <t>Wonderboom Signal formation:  Upgrading of the mess and the supply and installation of kitchen equipment</t>
  </si>
  <si>
    <t>TTTB Supplying and Construction CC</t>
  </si>
  <si>
    <t>Upgrading</t>
  </si>
  <si>
    <t>VO 1 is approved</t>
  </si>
  <si>
    <t>Confimvaba, Nqamakwe, Goedemoed &amp; Willowvale prisons:  Repairs and maintenance of water and sewer works</t>
  </si>
  <si>
    <t>Water solutions SA Head Office</t>
  </si>
  <si>
    <t>Screen rakes and Flocculant building tiling</t>
  </si>
  <si>
    <t>Diesel Booster and Main distribution</t>
  </si>
  <si>
    <t>Omit ImproNet Access</t>
  </si>
  <si>
    <t>DOD:  Bredasdorp: Overberg AFB:  Upgrading, repair and renovation of building, mechanical and electrical infrastructure</t>
  </si>
  <si>
    <t>S Govender</t>
  </si>
  <si>
    <t>034003</t>
  </si>
  <si>
    <t>Justice:  Umbumbulu Magistrate court: Additional accommodation and alterations</t>
  </si>
  <si>
    <t>Tauris Garden Trading 500CC</t>
  </si>
  <si>
    <t>S Lidovho</t>
  </si>
  <si>
    <t>041821</t>
  </si>
  <si>
    <t>Tzaneen Correctional Center: Replacement of temporary prison with facility for 494 inmates including security fence and sprotfield:  Additional accommodation</t>
  </si>
  <si>
    <t>Musan Trading Enterprise CC</t>
  </si>
  <si>
    <t>208/03/06</t>
  </si>
  <si>
    <t>A Weels</t>
  </si>
  <si>
    <t>De Aar Area:  Maintenance of the kitchen equipment for the period of 24 months</t>
  </si>
  <si>
    <t>provisioning  and installing of 3 cooking oil jacket pots</t>
  </si>
  <si>
    <t>1 &amp; 4</t>
  </si>
  <si>
    <t>Replacment of windows and density lab</t>
  </si>
  <si>
    <t>VO 1 &amp; 4 approved</t>
  </si>
  <si>
    <t>N Mnqumevu</t>
  </si>
  <si>
    <t>Dimbaza Magistrate office:  Construction of new building</t>
  </si>
  <si>
    <t>19 &amp; 20</t>
  </si>
  <si>
    <t>Supply and installation of raised floor to server room and fibre cement duct covers</t>
  </si>
  <si>
    <t>VO 19 &amp; 20 approved</t>
  </si>
  <si>
    <t>4 &amp; 6</t>
  </si>
  <si>
    <t>Riser ducting  and extraction ducting</t>
  </si>
  <si>
    <t>Kimberley Galeshewe SAPS:  Community Centre:  Assessment and repairs to the airconditioners</t>
  </si>
  <si>
    <t>Segabokeng building Construction CC</t>
  </si>
  <si>
    <t>Upgrade main distribution boards</t>
  </si>
  <si>
    <t>Raising surface bed level and extending parapet walls</t>
  </si>
  <si>
    <t>VO 14 approved</t>
  </si>
  <si>
    <t>VO 6, 7 &amp; 8 supported and recommended for approval by National Treasury. NT did not approve the VO based on the correpsondnece dated 10 April 2018</t>
  </si>
  <si>
    <t>Heat Exchanger</t>
  </si>
  <si>
    <t>Approved</t>
  </si>
  <si>
    <t xml:space="preserve">VO 3 is approved.  </t>
  </si>
  <si>
    <t xml:space="preserve">VO 1 is approved.  </t>
  </si>
  <si>
    <t xml:space="preserve">issuing VO 1 was approved on condition that the pricing is done based on the contract.  The principle for issuing VO’s 3, 4, 7 and 8 is approved.   </t>
  </si>
  <si>
    <t>VO 2 is approved</t>
  </si>
  <si>
    <t xml:space="preserve">Principle for issuing VO 1 is approved.  </t>
  </si>
  <si>
    <t xml:space="preserve"> VO 2 &amp; 6 is approved. </t>
  </si>
  <si>
    <t>2,,6</t>
  </si>
  <si>
    <t xml:space="preserve">Principle for issuing VO 12 is approved. Approval to execute work outside DPW property should be sought from the DG or any other delegated official.  Principle for issuing VO 13 &amp; 15 is approved.   </t>
  </si>
  <si>
    <t xml:space="preserve">VO 3 is approved. </t>
  </si>
  <si>
    <t>VO 4 is approved</t>
  </si>
  <si>
    <t xml:space="preserve"> VO 1 is approved.  </t>
  </si>
  <si>
    <t>VO 16 is approved.   PM should note that approval of a VO does not constitute extension of time.</t>
  </si>
  <si>
    <t xml:space="preserve"> VO 14,  15, 16, 20, 21, 29 and 30 - approved.  </t>
  </si>
  <si>
    <t>14,15,16,20, 21, 29 and 30</t>
  </si>
  <si>
    <t>VO4 &amp; 6 is approved.</t>
  </si>
  <si>
    <t xml:space="preserve">VO 9 is approved. It is noted that only 2 quotations were received and the highest quote was recommended. The design team should be held responsible for this flawed detail.  VO 10  and  11 - approved. </t>
  </si>
  <si>
    <t xml:space="preserve">VO 1, 2,3,4 &amp; 5 is approved </t>
  </si>
  <si>
    <t xml:space="preserve">It is noted that the extended completion date was 5 July 2017. The project manager must clarify wether this is an expost facto application or indicate the situation around the completion date.  VO 4 and 9 - approved  </t>
  </si>
  <si>
    <t>VO 1 &amp; 2 is approved. Investigation should be instituted to ascertain who should be held responsible for this additional scope.  The matter should be referred to Legal Services immediately by the PM to commence with the process of recovering the costs of the VO’s.  The PM should ensure that the Indemnity Insurance of the professional team is active for the duration of the contract period</t>
  </si>
  <si>
    <t xml:space="preserve">VO 2 is approved. The mark-up should be aligned with the mark-up provided for in the BOQ. </t>
  </si>
  <si>
    <t xml:space="preserve">VO 4, 6, 7 &amp; 8 is approved.  </t>
  </si>
  <si>
    <t xml:space="preserve">Approval of VO 1 was noted with no further comments </t>
  </si>
  <si>
    <t xml:space="preserve">VO 2 is approved. </t>
  </si>
  <si>
    <t>1, 3, 4 , 7, 8</t>
  </si>
  <si>
    <t>VO 1 approved on condition that the pricing is done based on the contract. VO 3, 4, 7 &amp; 8 is approved.</t>
  </si>
  <si>
    <t>VO 3 is approved on condition that item 1.6 is removed from this VO as it is considered to be part of the P&amp;Gs.</t>
  </si>
  <si>
    <t xml:space="preserve">VO 5 is approved
</t>
  </si>
  <si>
    <t>Approval of VO 1 noted without further comments</t>
  </si>
  <si>
    <t xml:space="preserve">VO 5 is approved.  </t>
  </si>
  <si>
    <t>VO 10 is approved. Approval of VO does not constitute extension of time.  The 50% pre-payment condition is not approved. (Refer to supplier quotation).</t>
  </si>
  <si>
    <t>12, 13, 15</t>
  </si>
  <si>
    <t xml:space="preserve">3, 4 </t>
  </si>
  <si>
    <t xml:space="preserve">VO 3 and 4 is approved. </t>
  </si>
  <si>
    <t xml:space="preserve">VO 7 is approved.  </t>
  </si>
  <si>
    <t xml:space="preserve">VO 1 &amp; 3 is approved </t>
  </si>
  <si>
    <t>Maintenance Project: Electrical &amp; Mechanical work at Home Affairs Coperation Building</t>
  </si>
  <si>
    <t>MaintenanceProject: Electrical &amp; Mechanical work at Home Affairs Coperation Building</t>
  </si>
  <si>
    <t xml:space="preserve">Approval of VO 13 is noted. </t>
  </si>
  <si>
    <t>ANNEXURE A 1 - EXPANSIONS/VARIATIONS OF CONTRACTS FOR 2017/18 FINANCIAL YEARS (QUARTERS 3 AND 4)</t>
  </si>
</sst>
</file>

<file path=xl/styles.xml><?xml version="1.0" encoding="utf-8"?>
<styleSheet xmlns="http://schemas.openxmlformats.org/spreadsheetml/2006/main">
  <numFmts count="9">
    <numFmt numFmtId="7" formatCode="&quot;R&quot;\ #,##0.00;&quot;R&quot;\ \-#,##0.00"/>
    <numFmt numFmtId="164" formatCode="yyyy/mm/dd;@"/>
    <numFmt numFmtId="165" formatCode="0#####"/>
    <numFmt numFmtId="166" formatCode="0###"/>
    <numFmt numFmtId="167" formatCode="[$R-436]\ #,##0.00"/>
    <numFmt numFmtId="168" formatCode="0.000%"/>
    <numFmt numFmtId="169" formatCode="yyyy\-mm\-dd;@"/>
    <numFmt numFmtId="170" formatCode="[$R-1C09]\ #,##0.00"/>
    <numFmt numFmtId="171" formatCode="&quot;R&quot;\ #,##0.00"/>
  </numFmts>
  <fonts count="6">
    <font>
      <sz val="11"/>
      <color theme="1"/>
      <name val="Calibri"/>
      <family val="2"/>
      <scheme val="minor"/>
    </font>
    <font>
      <sz val="12"/>
      <color theme="1"/>
      <name val="Arial"/>
      <family val="2"/>
    </font>
    <font>
      <b/>
      <sz val="12"/>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9"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6">
    <xf numFmtId="0" fontId="0" fillId="0" borderId="0" xfId="0"/>
    <xf numFmtId="0" fontId="0" fillId="0" borderId="0" xfId="0" applyAlignment="1">
      <alignment wrapText="1"/>
    </xf>
    <xf numFmtId="0" fontId="1" fillId="2" borderId="1" xfId="0" applyFont="1" applyFill="1" applyBorder="1"/>
    <xf numFmtId="0" fontId="2" fillId="3" borderId="1" xfId="0" applyFont="1" applyFill="1" applyBorder="1" applyAlignment="1">
      <alignment horizontal="center" wrapText="1"/>
    </xf>
    <xf numFmtId="164" fontId="2" fillId="3" borderId="1" xfId="0" applyNumberFormat="1" applyFont="1" applyFill="1" applyBorder="1" applyAlignment="1">
      <alignment horizontal="center" wrapText="1"/>
    </xf>
    <xf numFmtId="164" fontId="2" fillId="3" borderId="1" xfId="0" applyNumberFormat="1" applyFont="1" applyFill="1" applyBorder="1" applyAlignment="1">
      <alignment wrapText="1"/>
    </xf>
    <xf numFmtId="165" fontId="2" fillId="3" borderId="1" xfId="0" applyNumberFormat="1" applyFont="1" applyFill="1" applyBorder="1" applyAlignment="1">
      <alignment horizontal="center" wrapText="1"/>
    </xf>
    <xf numFmtId="0" fontId="2" fillId="3" borderId="1" xfId="0" applyFont="1" applyFill="1" applyBorder="1" applyAlignment="1">
      <alignment wrapText="1"/>
    </xf>
    <xf numFmtId="4" fontId="2" fillId="3" borderId="1" xfId="0" applyNumberFormat="1" applyFont="1" applyFill="1" applyBorder="1" applyAlignment="1">
      <alignment horizontal="right" wrapText="1"/>
    </xf>
    <xf numFmtId="0" fontId="2" fillId="3" borderId="1" xfId="0" applyNumberFormat="1" applyFont="1" applyFill="1" applyBorder="1" applyAlignment="1">
      <alignment horizontal="center" wrapText="1"/>
    </xf>
    <xf numFmtId="167" fontId="2" fillId="3" borderId="1" xfId="0" applyNumberFormat="1" applyFont="1" applyFill="1" applyBorder="1" applyAlignment="1">
      <alignment horizontal="right" wrapText="1"/>
    </xf>
    <xf numFmtId="10" fontId="2" fillId="3" borderId="1" xfId="0" applyNumberFormat="1" applyFont="1" applyFill="1" applyBorder="1" applyAlignment="1">
      <alignment wrapText="1"/>
    </xf>
    <xf numFmtId="168" fontId="2" fillId="3" borderId="1" xfId="0" applyNumberFormat="1" applyFont="1" applyFill="1" applyBorder="1" applyAlignment="1">
      <alignment wrapText="1"/>
    </xf>
    <xf numFmtId="169" fontId="2" fillId="3" borderId="1" xfId="0" applyNumberFormat="1" applyFont="1" applyFill="1" applyBorder="1" applyAlignment="1">
      <alignment horizontal="center" wrapText="1"/>
    </xf>
    <xf numFmtId="169" fontId="2" fillId="3" borderId="1" xfId="0" applyNumberFormat="1" applyFont="1" applyFill="1" applyBorder="1" applyAlignment="1">
      <alignment wrapText="1"/>
    </xf>
    <xf numFmtId="0" fontId="3" fillId="0" borderId="0" xfId="0" applyFont="1"/>
    <xf numFmtId="0" fontId="3" fillId="2" borderId="1" xfId="0" applyFont="1" applyFill="1" applyBorder="1" applyAlignment="1">
      <alignment horizontal="center"/>
    </xf>
    <xf numFmtId="14" fontId="3" fillId="2" borderId="1" xfId="0" applyNumberFormat="1" applyFont="1" applyFill="1" applyBorder="1"/>
    <xf numFmtId="0" fontId="3" fillId="2" borderId="1" xfId="0" applyFont="1" applyFill="1" applyBorder="1"/>
    <xf numFmtId="0" fontId="3" fillId="2" borderId="1" xfId="0" quotePrefix="1" applyFont="1" applyFill="1" applyBorder="1"/>
    <xf numFmtId="0" fontId="3" fillId="2" borderId="1" xfId="0" applyFont="1" applyFill="1" applyBorder="1" applyAlignment="1">
      <alignment wrapText="1"/>
    </xf>
    <xf numFmtId="167" fontId="3" fillId="2" borderId="1" xfId="0" applyNumberFormat="1" applyFont="1" applyFill="1" applyBorder="1" applyAlignment="1">
      <alignment horizontal="right"/>
    </xf>
    <xf numFmtId="10" fontId="3" fillId="2" borderId="1" xfId="0" applyNumberFormat="1" applyFont="1" applyFill="1" applyBorder="1"/>
    <xf numFmtId="0" fontId="3" fillId="2" borderId="1" xfId="0" applyFont="1" applyFill="1" applyBorder="1" applyAlignment="1">
      <alignment horizontal="center" wrapText="1"/>
    </xf>
    <xf numFmtId="14" fontId="3" fillId="2" borderId="1" xfId="0" applyNumberFormat="1" applyFont="1" applyFill="1" applyBorder="1" applyAlignment="1">
      <alignment horizontal="right"/>
    </xf>
    <xf numFmtId="170" fontId="3" fillId="2" borderId="1" xfId="0" applyNumberFormat="1" applyFont="1" applyFill="1" applyBorder="1" applyAlignment="1">
      <alignment horizontal="right"/>
    </xf>
    <xf numFmtId="14" fontId="3" fillId="2" borderId="1" xfId="0" applyNumberFormat="1" applyFont="1" applyFill="1" applyBorder="1" applyAlignment="1">
      <alignment horizontal="center"/>
    </xf>
    <xf numFmtId="171" fontId="3" fillId="2" borderId="1" xfId="0" applyNumberFormat="1" applyFont="1" applyFill="1" applyBorder="1"/>
    <xf numFmtId="9" fontId="3" fillId="2" borderId="1" xfId="0" applyNumberFormat="1" applyFont="1" applyFill="1" applyBorder="1"/>
    <xf numFmtId="170" fontId="3" fillId="2" borderId="1" xfId="0" applyNumberFormat="1" applyFont="1" applyFill="1" applyBorder="1"/>
    <xf numFmtId="171" fontId="3" fillId="2" borderId="1" xfId="0" applyNumberFormat="1" applyFont="1" applyFill="1" applyBorder="1" applyAlignment="1">
      <alignment horizontal="right"/>
    </xf>
    <xf numFmtId="14" fontId="3" fillId="2" borderId="1" xfId="0" applyNumberFormat="1" applyFont="1" applyFill="1" applyBorder="1" applyAlignment="1">
      <alignment wrapText="1"/>
    </xf>
    <xf numFmtId="7" fontId="3" fillId="2" borderId="1" xfId="0" applyNumberFormat="1" applyFont="1" applyFill="1" applyBorder="1"/>
    <xf numFmtId="0" fontId="0" fillId="0" borderId="0" xfId="0" applyAlignment="1">
      <alignment horizontal="center" wrapText="1"/>
    </xf>
    <xf numFmtId="0" fontId="3" fillId="4" borderId="1" xfId="0" applyFont="1" applyFill="1" applyBorder="1" applyAlignment="1">
      <alignment horizontal="center"/>
    </xf>
    <xf numFmtId="167" fontId="3" fillId="2" borderId="1" xfId="0" applyNumberFormat="1" applyFont="1" applyFill="1" applyBorder="1" applyAlignment="1">
      <alignment horizontal="left" wrapText="1"/>
    </xf>
    <xf numFmtId="166" fontId="2" fillId="3" borderId="1" xfId="0" applyNumberFormat="1" applyFont="1" applyFill="1" applyBorder="1" applyAlignment="1">
      <alignment horizontal="right" wrapText="1"/>
    </xf>
    <xf numFmtId="0" fontId="3" fillId="2" borderId="1" xfId="0" quotePrefix="1" applyFont="1" applyFill="1" applyBorder="1" applyAlignment="1">
      <alignment horizontal="right"/>
    </xf>
    <xf numFmtId="0" fontId="3" fillId="2" borderId="1" xfId="0" applyFont="1" applyFill="1" applyBorder="1" applyAlignment="1">
      <alignment horizontal="right"/>
    </xf>
    <xf numFmtId="0" fontId="0" fillId="0" borderId="0" xfId="0" applyAlignment="1">
      <alignment horizontal="right"/>
    </xf>
    <xf numFmtId="0" fontId="3" fillId="2" borderId="1" xfId="0" applyNumberFormat="1" applyFont="1" applyFill="1" applyBorder="1" applyAlignment="1">
      <alignment horizontal="center" wrapText="1"/>
    </xf>
    <xf numFmtId="1" fontId="3" fillId="2" borderId="1" xfId="0" applyNumberFormat="1" applyFont="1" applyFill="1" applyBorder="1" applyAlignment="1">
      <alignment horizontal="center" wrapText="1"/>
    </xf>
    <xf numFmtId="0" fontId="0" fillId="0" borderId="0" xfId="0" applyAlignment="1">
      <alignment horizontal="center"/>
    </xf>
    <xf numFmtId="0" fontId="4" fillId="0" borderId="0" xfId="0" applyFont="1"/>
    <xf numFmtId="0" fontId="4" fillId="0" borderId="0" xfId="0" applyFont="1" applyAlignment="1">
      <alignment horizontal="center" wrapText="1"/>
    </xf>
    <xf numFmtId="0" fontId="5" fillId="5" borderId="2"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S68"/>
  <sheetViews>
    <sheetView tabSelected="1" zoomScale="70" zoomScaleNormal="70" workbookViewId="0">
      <selection activeCell="B1" sqref="B1:J1"/>
    </sheetView>
  </sheetViews>
  <sheetFormatPr defaultRowHeight="15"/>
  <cols>
    <col min="1" max="1" width="8.85546875" bestFit="1" customWidth="1"/>
    <col min="2" max="2" width="12.42578125" bestFit="1" customWidth="1"/>
    <col min="3" max="3" width="12.140625" customWidth="1"/>
    <col min="4" max="4" width="14.85546875" customWidth="1"/>
    <col min="6" max="6" width="36.140625" customWidth="1"/>
    <col min="7" max="7" width="17.5703125" bestFit="1" customWidth="1"/>
    <col min="8" max="8" width="10.42578125" style="39" bestFit="1" customWidth="1"/>
    <col min="9" max="9" width="17.28515625" style="1" customWidth="1"/>
    <col min="10" max="10" width="9.85546875" style="42" bestFit="1" customWidth="1"/>
    <col min="11" max="11" width="16.42578125" bestFit="1" customWidth="1"/>
    <col min="12" max="12" width="9.140625" bestFit="1" customWidth="1"/>
    <col min="13" max="13" width="20.140625" customWidth="1"/>
    <col min="14" max="14" width="12.85546875" customWidth="1"/>
    <col min="15" max="15" width="15.5703125" customWidth="1"/>
    <col min="16" max="16" width="15.42578125" style="33" bestFit="1" customWidth="1"/>
    <col min="17" max="17" width="48" customWidth="1"/>
    <col min="18" max="18" width="12.42578125" bestFit="1" customWidth="1"/>
  </cols>
  <sheetData>
    <row r="1" spans="1:19" s="43" customFormat="1" ht="18.75">
      <c r="B1" s="45" t="s">
        <v>337</v>
      </c>
      <c r="C1" s="45"/>
      <c r="D1" s="45"/>
      <c r="E1" s="45"/>
      <c r="F1" s="45"/>
      <c r="G1" s="45"/>
      <c r="H1" s="45"/>
      <c r="I1" s="45"/>
      <c r="J1" s="45"/>
      <c r="P1" s="44"/>
    </row>
    <row r="2" spans="1:19" ht="63">
      <c r="A2" s="3" t="s">
        <v>0</v>
      </c>
      <c r="B2" s="4" t="s">
        <v>1</v>
      </c>
      <c r="C2" s="5" t="s">
        <v>2</v>
      </c>
      <c r="D2" s="5" t="s">
        <v>3</v>
      </c>
      <c r="E2" s="6" t="s">
        <v>4</v>
      </c>
      <c r="F2" s="7" t="s">
        <v>5</v>
      </c>
      <c r="G2" s="8" t="s">
        <v>6</v>
      </c>
      <c r="H2" s="36" t="s">
        <v>7</v>
      </c>
      <c r="I2" s="7" t="s">
        <v>8</v>
      </c>
      <c r="J2" s="9" t="s">
        <v>9</v>
      </c>
      <c r="K2" s="10" t="s">
        <v>10</v>
      </c>
      <c r="L2" s="11" t="s">
        <v>11</v>
      </c>
      <c r="M2" s="12" t="s">
        <v>12</v>
      </c>
      <c r="N2" s="13" t="s">
        <v>13</v>
      </c>
      <c r="O2" s="14" t="s">
        <v>14</v>
      </c>
      <c r="P2" s="9"/>
      <c r="Q2" s="7" t="s">
        <v>15</v>
      </c>
      <c r="R2" s="14" t="s">
        <v>16</v>
      </c>
      <c r="S2" s="15"/>
    </row>
    <row r="3" spans="1:19" ht="78.75">
      <c r="A3" s="34">
        <v>1</v>
      </c>
      <c r="B3" s="17">
        <v>43010</v>
      </c>
      <c r="C3" s="18" t="s">
        <v>25</v>
      </c>
      <c r="D3" s="18" t="s">
        <v>17</v>
      </c>
      <c r="E3" s="19" t="s">
        <v>26</v>
      </c>
      <c r="F3" s="20" t="s">
        <v>27</v>
      </c>
      <c r="G3" s="21">
        <v>15282394.689999999</v>
      </c>
      <c r="H3" s="37" t="s">
        <v>18</v>
      </c>
      <c r="I3" s="20" t="s">
        <v>28</v>
      </c>
      <c r="J3" s="23" t="s">
        <v>29</v>
      </c>
      <c r="K3" s="21">
        <v>945988.38</v>
      </c>
      <c r="L3" s="22">
        <f t="shared" ref="L3:L30" si="0">K3/G3*100%</f>
        <v>6.1900533207600333E-2</v>
      </c>
      <c r="M3" s="20" t="s">
        <v>24</v>
      </c>
      <c r="N3" s="17">
        <v>43010</v>
      </c>
      <c r="O3" s="17">
        <v>43018</v>
      </c>
      <c r="P3" s="23" t="s">
        <v>298</v>
      </c>
      <c r="Q3" s="20" t="s">
        <v>314</v>
      </c>
      <c r="R3" s="17">
        <v>43020</v>
      </c>
      <c r="S3" s="15"/>
    </row>
    <row r="4" spans="1:19" ht="63">
      <c r="A4" s="34">
        <f>A3+1</f>
        <v>2</v>
      </c>
      <c r="B4" s="17">
        <v>43010</v>
      </c>
      <c r="C4" s="18" t="s">
        <v>30</v>
      </c>
      <c r="D4" s="18" t="s">
        <v>31</v>
      </c>
      <c r="E4" s="19" t="s">
        <v>32</v>
      </c>
      <c r="F4" s="20" t="s">
        <v>33</v>
      </c>
      <c r="G4" s="21">
        <v>2220520.4700000002</v>
      </c>
      <c r="H4" s="38" t="s">
        <v>18</v>
      </c>
      <c r="I4" s="20" t="s">
        <v>34</v>
      </c>
      <c r="J4" s="23">
        <v>1</v>
      </c>
      <c r="K4" s="21">
        <v>26578.53</v>
      </c>
      <c r="L4" s="22">
        <f t="shared" si="0"/>
        <v>1.1969504608980252E-2</v>
      </c>
      <c r="M4" s="20" t="s">
        <v>35</v>
      </c>
      <c r="N4" s="17">
        <v>43010</v>
      </c>
      <c r="O4" s="17">
        <v>43018</v>
      </c>
      <c r="P4" s="23" t="s">
        <v>298</v>
      </c>
      <c r="Q4" s="20" t="s">
        <v>262</v>
      </c>
      <c r="R4" s="17">
        <v>43020</v>
      </c>
      <c r="S4" s="15"/>
    </row>
    <row r="5" spans="1:19" ht="47.25">
      <c r="A5" s="34">
        <f t="shared" ref="A5:A61" si="1">A4+1</f>
        <v>3</v>
      </c>
      <c r="B5" s="17">
        <v>43006</v>
      </c>
      <c r="C5" s="18" t="s">
        <v>36</v>
      </c>
      <c r="D5" s="18" t="s">
        <v>37</v>
      </c>
      <c r="E5" s="18" t="s">
        <v>38</v>
      </c>
      <c r="F5" s="20" t="s">
        <v>39</v>
      </c>
      <c r="G5" s="21">
        <v>1624810.99</v>
      </c>
      <c r="H5" s="37" t="s">
        <v>18</v>
      </c>
      <c r="I5" s="20"/>
      <c r="J5" s="23" t="s">
        <v>40</v>
      </c>
      <c r="K5" s="21">
        <v>230519.46</v>
      </c>
      <c r="L5" s="22">
        <f t="shared" si="0"/>
        <v>0.14187463121479749</v>
      </c>
      <c r="M5" s="20" t="s">
        <v>24</v>
      </c>
      <c r="N5" s="17">
        <v>43011</v>
      </c>
      <c r="O5" s="17">
        <v>43018</v>
      </c>
      <c r="P5" s="23" t="s">
        <v>298</v>
      </c>
      <c r="Q5" s="20" t="s">
        <v>315</v>
      </c>
      <c r="R5" s="17">
        <v>43020</v>
      </c>
      <c r="S5" s="15"/>
    </row>
    <row r="6" spans="1:19" ht="47.25">
      <c r="A6" s="34">
        <f t="shared" si="1"/>
        <v>4</v>
      </c>
      <c r="B6" s="17">
        <v>42979</v>
      </c>
      <c r="C6" s="18" t="s">
        <v>46</v>
      </c>
      <c r="D6" s="18" t="s">
        <v>47</v>
      </c>
      <c r="E6" s="18" t="s">
        <v>48</v>
      </c>
      <c r="F6" s="20" t="s">
        <v>49</v>
      </c>
      <c r="G6" s="21">
        <v>8518775.4000000004</v>
      </c>
      <c r="H6" s="38" t="s">
        <v>50</v>
      </c>
      <c r="I6" s="20" t="s">
        <v>51</v>
      </c>
      <c r="J6" s="23" t="s">
        <v>322</v>
      </c>
      <c r="K6" s="21">
        <v>199095.44</v>
      </c>
      <c r="L6" s="22">
        <f t="shared" si="0"/>
        <v>2.3371368612441643E-2</v>
      </c>
      <c r="M6" s="20" t="s">
        <v>24</v>
      </c>
      <c r="N6" s="17">
        <v>43013</v>
      </c>
      <c r="O6" s="17">
        <v>43018</v>
      </c>
      <c r="P6" s="23" t="s">
        <v>298</v>
      </c>
      <c r="Q6" s="20" t="s">
        <v>323</v>
      </c>
      <c r="R6" s="17">
        <v>43020</v>
      </c>
      <c r="S6" s="15"/>
    </row>
    <row r="7" spans="1:19" ht="78.75">
      <c r="A7" s="34">
        <f t="shared" si="1"/>
        <v>5</v>
      </c>
      <c r="B7" s="17">
        <v>43012</v>
      </c>
      <c r="C7" s="18" t="s">
        <v>57</v>
      </c>
      <c r="D7" s="18" t="s">
        <v>31</v>
      </c>
      <c r="E7" s="19" t="s">
        <v>58</v>
      </c>
      <c r="F7" s="20" t="s">
        <v>59</v>
      </c>
      <c r="G7" s="21">
        <v>16564200</v>
      </c>
      <c r="H7" s="37" t="s">
        <v>18</v>
      </c>
      <c r="I7" s="20" t="s">
        <v>60</v>
      </c>
      <c r="J7" s="23">
        <v>4.9000000000000004</v>
      </c>
      <c r="K7" s="21">
        <f>86731.2+5359.14</f>
        <v>92090.34</v>
      </c>
      <c r="L7" s="22">
        <f t="shared" si="0"/>
        <v>5.5596008258774945E-3</v>
      </c>
      <c r="M7" s="20" t="s">
        <v>24</v>
      </c>
      <c r="N7" s="17">
        <v>43014</v>
      </c>
      <c r="O7" s="17">
        <v>43025</v>
      </c>
      <c r="P7" s="23" t="s">
        <v>298</v>
      </c>
      <c r="Q7" s="20" t="s">
        <v>316</v>
      </c>
      <c r="R7" s="17">
        <v>43026</v>
      </c>
      <c r="S7" s="15"/>
    </row>
    <row r="8" spans="1:19" ht="78.75">
      <c r="A8" s="34">
        <f t="shared" si="1"/>
        <v>6</v>
      </c>
      <c r="B8" s="17">
        <v>43018</v>
      </c>
      <c r="C8" s="18" t="s">
        <v>62</v>
      </c>
      <c r="D8" s="18" t="s">
        <v>63</v>
      </c>
      <c r="E8" s="18" t="s">
        <v>64</v>
      </c>
      <c r="F8" s="20" t="s">
        <v>65</v>
      </c>
      <c r="G8" s="21">
        <v>67023061.829999998</v>
      </c>
      <c r="H8" s="38" t="s">
        <v>18</v>
      </c>
      <c r="I8" s="20" t="s">
        <v>66</v>
      </c>
      <c r="J8" s="23">
        <v>1</v>
      </c>
      <c r="K8" s="21">
        <v>1457873.13</v>
      </c>
      <c r="L8" s="22">
        <v>2.1751813334010436E-2</v>
      </c>
      <c r="M8" s="20" t="s">
        <v>67</v>
      </c>
      <c r="N8" s="17">
        <v>43018</v>
      </c>
      <c r="O8" s="17">
        <v>43025</v>
      </c>
      <c r="P8" s="23" t="s">
        <v>298</v>
      </c>
      <c r="Q8" s="20" t="s">
        <v>68</v>
      </c>
      <c r="R8" s="17">
        <v>43026</v>
      </c>
      <c r="S8" s="15"/>
    </row>
    <row r="9" spans="1:19" ht="47.25">
      <c r="A9" s="34">
        <f t="shared" si="1"/>
        <v>7</v>
      </c>
      <c r="B9" s="17">
        <v>42997</v>
      </c>
      <c r="C9" s="18" t="s">
        <v>69</v>
      </c>
      <c r="D9" s="18" t="s">
        <v>61</v>
      </c>
      <c r="E9" s="18" t="s">
        <v>70</v>
      </c>
      <c r="F9" s="20" t="s">
        <v>71</v>
      </c>
      <c r="G9" s="21">
        <v>14820962.6</v>
      </c>
      <c r="H9" s="38" t="s">
        <v>18</v>
      </c>
      <c r="I9" s="20" t="s">
        <v>72</v>
      </c>
      <c r="J9" s="23">
        <v>1</v>
      </c>
      <c r="K9" s="21">
        <v>1590049.66</v>
      </c>
      <c r="L9" s="22">
        <f t="shared" si="0"/>
        <v>0.10728383188822027</v>
      </c>
      <c r="M9" s="20" t="s">
        <v>73</v>
      </c>
      <c r="N9" s="17">
        <v>43020</v>
      </c>
      <c r="O9" s="17">
        <v>43025</v>
      </c>
      <c r="P9" s="23" t="s">
        <v>298</v>
      </c>
      <c r="Q9" s="20" t="s">
        <v>68</v>
      </c>
      <c r="R9" s="17">
        <v>43026</v>
      </c>
      <c r="S9" s="15"/>
    </row>
    <row r="10" spans="1:19" ht="63">
      <c r="A10" s="34">
        <f t="shared" si="1"/>
        <v>8</v>
      </c>
      <c r="B10" s="17">
        <v>42969</v>
      </c>
      <c r="C10" s="18" t="s">
        <v>74</v>
      </c>
      <c r="D10" s="18" t="s">
        <v>47</v>
      </c>
      <c r="E10" s="18" t="s">
        <v>75</v>
      </c>
      <c r="F10" s="20" t="s">
        <v>76</v>
      </c>
      <c r="G10" s="21">
        <v>167176880</v>
      </c>
      <c r="H10" s="38" t="s">
        <v>18</v>
      </c>
      <c r="I10" s="20" t="s">
        <v>77</v>
      </c>
      <c r="J10" s="23">
        <v>1</v>
      </c>
      <c r="K10" s="21">
        <v>2427091.4500000002</v>
      </c>
      <c r="L10" s="22">
        <f t="shared" si="0"/>
        <v>1.4518104716393799E-2</v>
      </c>
      <c r="M10" s="20" t="s">
        <v>78</v>
      </c>
      <c r="N10" s="17">
        <v>43020</v>
      </c>
      <c r="O10" s="17">
        <v>43025</v>
      </c>
      <c r="P10" s="23" t="s">
        <v>298</v>
      </c>
      <c r="Q10" s="20" t="s">
        <v>79</v>
      </c>
      <c r="R10" s="17">
        <v>43026</v>
      </c>
      <c r="S10" s="15"/>
    </row>
    <row r="11" spans="1:19" ht="63">
      <c r="A11" s="34">
        <f t="shared" si="1"/>
        <v>9</v>
      </c>
      <c r="B11" s="17">
        <v>42990</v>
      </c>
      <c r="C11" s="18" t="s">
        <v>80</v>
      </c>
      <c r="D11" s="18" t="s">
        <v>81</v>
      </c>
      <c r="E11" s="18" t="s">
        <v>82</v>
      </c>
      <c r="F11" s="20" t="s">
        <v>83</v>
      </c>
      <c r="G11" s="21">
        <v>58324600</v>
      </c>
      <c r="H11" s="38" t="s">
        <v>18</v>
      </c>
      <c r="I11" s="20" t="s">
        <v>84</v>
      </c>
      <c r="J11" s="23">
        <v>2</v>
      </c>
      <c r="K11" s="21">
        <v>315786.81</v>
      </c>
      <c r="L11" s="22">
        <f t="shared" si="0"/>
        <v>5.4142987693014608E-3</v>
      </c>
      <c r="M11" s="20" t="s">
        <v>85</v>
      </c>
      <c r="N11" s="17">
        <v>43024</v>
      </c>
      <c r="O11" s="17">
        <v>43032</v>
      </c>
      <c r="P11" s="23" t="s">
        <v>298</v>
      </c>
      <c r="Q11" s="20" t="s">
        <v>321</v>
      </c>
      <c r="R11" s="17">
        <v>43034</v>
      </c>
      <c r="S11" s="15"/>
    </row>
    <row r="12" spans="1:19" ht="47.25">
      <c r="A12" s="34">
        <f t="shared" si="1"/>
        <v>10</v>
      </c>
      <c r="B12" s="18" t="s">
        <v>88</v>
      </c>
      <c r="C12" s="18" t="s">
        <v>41</v>
      </c>
      <c r="D12" s="18" t="s">
        <v>17</v>
      </c>
      <c r="E12" s="18" t="s">
        <v>42</v>
      </c>
      <c r="F12" s="20" t="s">
        <v>43</v>
      </c>
      <c r="G12" s="21">
        <v>14131168.68</v>
      </c>
      <c r="H12" s="38" t="s">
        <v>18</v>
      </c>
      <c r="I12" s="20" t="s">
        <v>44</v>
      </c>
      <c r="J12" s="23">
        <v>4</v>
      </c>
      <c r="K12" s="21">
        <v>510819.41</v>
      </c>
      <c r="L12" s="22">
        <f t="shared" si="0"/>
        <v>3.614841925445051E-2</v>
      </c>
      <c r="M12" s="20" t="s">
        <v>45</v>
      </c>
      <c r="N12" s="17">
        <v>43031</v>
      </c>
      <c r="O12" s="17">
        <v>43039</v>
      </c>
      <c r="P12" s="23" t="s">
        <v>298</v>
      </c>
      <c r="Q12" s="20" t="s">
        <v>89</v>
      </c>
      <c r="R12" s="17">
        <v>43049</v>
      </c>
      <c r="S12" s="15"/>
    </row>
    <row r="13" spans="1:19" ht="47.25">
      <c r="A13" s="34">
        <f t="shared" si="1"/>
        <v>11</v>
      </c>
      <c r="B13" s="17">
        <v>43017</v>
      </c>
      <c r="C13" s="18" t="s">
        <v>90</v>
      </c>
      <c r="D13" s="18" t="s">
        <v>17</v>
      </c>
      <c r="E13" s="19" t="s">
        <v>91</v>
      </c>
      <c r="F13" s="20" t="s">
        <v>92</v>
      </c>
      <c r="G13" s="21">
        <v>18488848.32</v>
      </c>
      <c r="H13" s="37" t="s">
        <v>18</v>
      </c>
      <c r="I13" s="20" t="s">
        <v>93</v>
      </c>
      <c r="J13" s="23">
        <v>3</v>
      </c>
      <c r="K13" s="21">
        <v>563217.02</v>
      </c>
      <c r="L13" s="22">
        <f t="shared" si="0"/>
        <v>3.0462525856234619E-2</v>
      </c>
      <c r="M13" s="20" t="s">
        <v>94</v>
      </c>
      <c r="N13" s="17">
        <v>43031</v>
      </c>
      <c r="O13" s="17">
        <v>43039</v>
      </c>
      <c r="P13" s="23" t="s">
        <v>298</v>
      </c>
      <c r="Q13" s="20" t="s">
        <v>299</v>
      </c>
      <c r="R13" s="17">
        <v>43049</v>
      </c>
      <c r="S13" s="15"/>
    </row>
    <row r="14" spans="1:19" ht="47.25">
      <c r="A14" s="34">
        <f t="shared" si="1"/>
        <v>12</v>
      </c>
      <c r="B14" s="17">
        <v>43032</v>
      </c>
      <c r="C14" s="18" t="s">
        <v>95</v>
      </c>
      <c r="D14" s="18" t="s">
        <v>81</v>
      </c>
      <c r="E14" s="18" t="s">
        <v>96</v>
      </c>
      <c r="F14" s="20" t="s">
        <v>97</v>
      </c>
      <c r="G14" s="21">
        <v>42895160.399999999</v>
      </c>
      <c r="H14" s="38" t="s">
        <v>50</v>
      </c>
      <c r="I14" s="20" t="s">
        <v>98</v>
      </c>
      <c r="J14" s="23">
        <v>5</v>
      </c>
      <c r="K14" s="21">
        <v>199037.16</v>
      </c>
      <c r="L14" s="22">
        <f t="shared" si="0"/>
        <v>4.64008429258607E-3</v>
      </c>
      <c r="M14" s="20" t="s">
        <v>99</v>
      </c>
      <c r="N14" s="17">
        <v>43034</v>
      </c>
      <c r="O14" s="17">
        <v>43039</v>
      </c>
      <c r="P14" s="23" t="s">
        <v>298</v>
      </c>
      <c r="Q14" s="20" t="s">
        <v>100</v>
      </c>
      <c r="R14" s="17">
        <v>43049</v>
      </c>
      <c r="S14" s="15"/>
    </row>
    <row r="15" spans="1:19" ht="63">
      <c r="A15" s="34">
        <f t="shared" si="1"/>
        <v>13</v>
      </c>
      <c r="B15" s="17">
        <v>43031</v>
      </c>
      <c r="C15" s="18" t="s">
        <v>101</v>
      </c>
      <c r="D15" s="18" t="s">
        <v>102</v>
      </c>
      <c r="E15" s="19" t="s">
        <v>103</v>
      </c>
      <c r="F15" s="20" t="s">
        <v>104</v>
      </c>
      <c r="G15" s="21">
        <v>42858720</v>
      </c>
      <c r="H15" s="37" t="s">
        <v>18</v>
      </c>
      <c r="I15" s="20" t="s">
        <v>105</v>
      </c>
      <c r="J15" s="23">
        <v>3</v>
      </c>
      <c r="K15" s="21">
        <v>128329.8</v>
      </c>
      <c r="L15" s="22">
        <f t="shared" si="0"/>
        <v>2.9942518115333356E-3</v>
      </c>
      <c r="M15" s="20" t="s">
        <v>106</v>
      </c>
      <c r="N15" s="17">
        <v>43034</v>
      </c>
      <c r="O15" s="17">
        <v>43039</v>
      </c>
      <c r="P15" s="23" t="s">
        <v>298</v>
      </c>
      <c r="Q15" s="20" t="s">
        <v>107</v>
      </c>
      <c r="R15" s="17">
        <v>43049</v>
      </c>
      <c r="S15" s="15"/>
    </row>
    <row r="16" spans="1:19" ht="78.75">
      <c r="A16" s="34">
        <f t="shared" si="1"/>
        <v>14</v>
      </c>
      <c r="B16" s="17">
        <v>43026</v>
      </c>
      <c r="C16" s="18" t="s">
        <v>108</v>
      </c>
      <c r="D16" s="18" t="s">
        <v>109</v>
      </c>
      <c r="E16" s="19" t="s">
        <v>110</v>
      </c>
      <c r="F16" s="20" t="s">
        <v>111</v>
      </c>
      <c r="G16" s="21">
        <v>3181407.12</v>
      </c>
      <c r="H16" s="37" t="s">
        <v>50</v>
      </c>
      <c r="I16" s="20" t="s">
        <v>112</v>
      </c>
      <c r="J16" s="23">
        <v>1</v>
      </c>
      <c r="K16" s="21">
        <v>27668.43</v>
      </c>
      <c r="L16" s="22">
        <f t="shared" si="0"/>
        <v>8.6969158477271519E-3</v>
      </c>
      <c r="M16" s="20" t="s">
        <v>113</v>
      </c>
      <c r="N16" s="17">
        <v>43035</v>
      </c>
      <c r="O16" s="17">
        <v>43046</v>
      </c>
      <c r="P16" s="23" t="s">
        <v>298</v>
      </c>
      <c r="Q16" s="20" t="s">
        <v>300</v>
      </c>
      <c r="R16" s="17">
        <v>43049</v>
      </c>
      <c r="S16" s="15"/>
    </row>
    <row r="17" spans="1:19" ht="78.75">
      <c r="A17" s="34">
        <f t="shared" si="1"/>
        <v>15</v>
      </c>
      <c r="B17" s="17">
        <v>43035</v>
      </c>
      <c r="C17" s="18" t="s">
        <v>114</v>
      </c>
      <c r="D17" s="18" t="s">
        <v>17</v>
      </c>
      <c r="E17" s="18" t="s">
        <v>115</v>
      </c>
      <c r="F17" s="20" t="s">
        <v>116</v>
      </c>
      <c r="G17" s="21">
        <v>2724397.05</v>
      </c>
      <c r="H17" s="38" t="s">
        <v>18</v>
      </c>
      <c r="I17" s="20" t="s">
        <v>117</v>
      </c>
      <c r="J17" s="23" t="s">
        <v>118</v>
      </c>
      <c r="K17" s="21">
        <v>183211.29</v>
      </c>
      <c r="L17" s="22">
        <f t="shared" si="0"/>
        <v>6.7248380701337207E-2</v>
      </c>
      <c r="M17" s="20" t="s">
        <v>24</v>
      </c>
      <c r="N17" s="17">
        <v>43035</v>
      </c>
      <c r="O17" s="17">
        <v>43039</v>
      </c>
      <c r="P17" s="23" t="s">
        <v>298</v>
      </c>
      <c r="Q17" s="20" t="s">
        <v>119</v>
      </c>
      <c r="R17" s="17">
        <v>43049</v>
      </c>
      <c r="S17" s="15"/>
    </row>
    <row r="18" spans="1:19" ht="47.25">
      <c r="A18" s="34">
        <f t="shared" si="1"/>
        <v>16</v>
      </c>
      <c r="B18" s="17">
        <v>43006</v>
      </c>
      <c r="C18" s="18" t="s">
        <v>52</v>
      </c>
      <c r="D18" s="18" t="s">
        <v>31</v>
      </c>
      <c r="E18" s="18" t="s">
        <v>53</v>
      </c>
      <c r="F18" s="20" t="s">
        <v>54</v>
      </c>
      <c r="G18" s="21">
        <v>45278600</v>
      </c>
      <c r="H18" s="38" t="s">
        <v>18</v>
      </c>
      <c r="I18" s="20" t="s">
        <v>55</v>
      </c>
      <c r="J18" s="23">
        <v>5</v>
      </c>
      <c r="K18" s="21">
        <v>1941029.21</v>
      </c>
      <c r="L18" s="22">
        <f t="shared" si="0"/>
        <v>4.2868578312933704E-2</v>
      </c>
      <c r="M18" s="20" t="s">
        <v>56</v>
      </c>
      <c r="N18" s="17">
        <v>43038</v>
      </c>
      <c r="O18" s="17">
        <v>43046</v>
      </c>
      <c r="P18" s="23" t="s">
        <v>298</v>
      </c>
      <c r="Q18" s="20" t="s">
        <v>100</v>
      </c>
      <c r="R18" s="17">
        <v>43049</v>
      </c>
      <c r="S18" s="15"/>
    </row>
    <row r="19" spans="1:19" ht="63">
      <c r="A19" s="34">
        <f t="shared" si="1"/>
        <v>17</v>
      </c>
      <c r="B19" s="24">
        <v>43031</v>
      </c>
      <c r="C19" s="18" t="s">
        <v>46</v>
      </c>
      <c r="D19" s="18" t="s">
        <v>47</v>
      </c>
      <c r="E19" s="19" t="s">
        <v>48</v>
      </c>
      <c r="F19" s="20" t="s">
        <v>49</v>
      </c>
      <c r="G19" s="25">
        <v>8518775.4000000004</v>
      </c>
      <c r="H19" s="37" t="s">
        <v>50</v>
      </c>
      <c r="I19" s="20" t="s">
        <v>51</v>
      </c>
      <c r="J19" s="23" t="s">
        <v>122</v>
      </c>
      <c r="K19" s="21">
        <v>199095.44</v>
      </c>
      <c r="L19" s="22">
        <f t="shared" si="0"/>
        <v>2.3371368612441643E-2</v>
      </c>
      <c r="M19" s="20" t="s">
        <v>24</v>
      </c>
      <c r="N19" s="26">
        <v>43040</v>
      </c>
      <c r="O19" s="26">
        <v>43046</v>
      </c>
      <c r="P19" s="23" t="s">
        <v>298</v>
      </c>
      <c r="Q19" s="20" t="s">
        <v>301</v>
      </c>
      <c r="R19" s="17">
        <v>43052</v>
      </c>
      <c r="S19" s="15"/>
    </row>
    <row r="20" spans="1:19" ht="47.25">
      <c r="A20" s="34">
        <f t="shared" si="1"/>
        <v>18</v>
      </c>
      <c r="B20" s="17">
        <v>43034</v>
      </c>
      <c r="C20" s="18"/>
      <c r="D20" s="18" t="s">
        <v>31</v>
      </c>
      <c r="E20" s="19" t="s">
        <v>123</v>
      </c>
      <c r="F20" s="20" t="s">
        <v>124</v>
      </c>
      <c r="G20" s="25">
        <v>194800000</v>
      </c>
      <c r="H20" s="37" t="s">
        <v>18</v>
      </c>
      <c r="I20" s="20" t="s">
        <v>125</v>
      </c>
      <c r="J20" s="23">
        <v>1</v>
      </c>
      <c r="K20" s="21">
        <v>49020</v>
      </c>
      <c r="L20" s="22">
        <f t="shared" si="0"/>
        <v>2.5164271047227926E-4</v>
      </c>
      <c r="M20" s="20" t="s">
        <v>126</v>
      </c>
      <c r="N20" s="17">
        <v>43040</v>
      </c>
      <c r="O20" s="17">
        <v>43046</v>
      </c>
      <c r="P20" s="23" t="s">
        <v>298</v>
      </c>
      <c r="Q20" s="20" t="s">
        <v>127</v>
      </c>
      <c r="R20" s="17">
        <v>43089</v>
      </c>
      <c r="S20" s="15"/>
    </row>
    <row r="21" spans="1:19" ht="63">
      <c r="A21" s="34">
        <f t="shared" si="1"/>
        <v>19</v>
      </c>
      <c r="B21" s="17">
        <v>43042</v>
      </c>
      <c r="C21" s="18" t="s">
        <v>128</v>
      </c>
      <c r="D21" s="18" t="s">
        <v>120</v>
      </c>
      <c r="E21" s="18" t="s">
        <v>129</v>
      </c>
      <c r="F21" s="20" t="s">
        <v>130</v>
      </c>
      <c r="G21" s="25">
        <v>169988000</v>
      </c>
      <c r="H21" s="38" t="s">
        <v>131</v>
      </c>
      <c r="I21" s="20" t="s">
        <v>132</v>
      </c>
      <c r="J21" s="23">
        <v>3</v>
      </c>
      <c r="K21" s="21">
        <v>493022.18</v>
      </c>
      <c r="L21" s="22">
        <f t="shared" si="0"/>
        <v>2.900335200131774E-3</v>
      </c>
      <c r="M21" s="20" t="s">
        <v>133</v>
      </c>
      <c r="N21" s="17">
        <v>43045</v>
      </c>
      <c r="O21" s="17">
        <v>43053</v>
      </c>
      <c r="P21" s="23" t="s">
        <v>298</v>
      </c>
      <c r="Q21" s="20" t="s">
        <v>324</v>
      </c>
      <c r="R21" s="17">
        <v>43056</v>
      </c>
      <c r="S21" s="15"/>
    </row>
    <row r="22" spans="1:19" ht="141.75">
      <c r="A22" s="34">
        <f t="shared" si="1"/>
        <v>20</v>
      </c>
      <c r="B22" s="17">
        <v>43038</v>
      </c>
      <c r="C22" s="18" t="s">
        <v>128</v>
      </c>
      <c r="D22" s="18" t="s">
        <v>120</v>
      </c>
      <c r="E22" s="18" t="s">
        <v>129</v>
      </c>
      <c r="F22" s="20" t="s">
        <v>130</v>
      </c>
      <c r="G22" s="25">
        <v>169988000</v>
      </c>
      <c r="H22" s="38" t="s">
        <v>131</v>
      </c>
      <c r="I22" s="20" t="s">
        <v>132</v>
      </c>
      <c r="J22" s="23" t="s">
        <v>134</v>
      </c>
      <c r="K22" s="21">
        <v>15955961.640000001</v>
      </c>
      <c r="L22" s="22">
        <f t="shared" si="0"/>
        <v>9.3865223662846789E-2</v>
      </c>
      <c r="M22" s="20" t="s">
        <v>135</v>
      </c>
      <c r="N22" s="17">
        <v>43045</v>
      </c>
      <c r="O22" s="17">
        <v>43053</v>
      </c>
      <c r="P22" s="23" t="s">
        <v>298</v>
      </c>
      <c r="Q22" s="20" t="s">
        <v>317</v>
      </c>
      <c r="R22" s="17">
        <v>43056</v>
      </c>
      <c r="S22" s="15"/>
    </row>
    <row r="23" spans="1:19" ht="31.5">
      <c r="A23" s="34">
        <f t="shared" si="1"/>
        <v>21</v>
      </c>
      <c r="B23" s="17">
        <v>42990</v>
      </c>
      <c r="C23" s="18" t="s">
        <v>143</v>
      </c>
      <c r="D23" s="18" t="s">
        <v>37</v>
      </c>
      <c r="E23" s="18" t="s">
        <v>144</v>
      </c>
      <c r="F23" s="20" t="s">
        <v>145</v>
      </c>
      <c r="G23" s="25">
        <v>81749948.400000006</v>
      </c>
      <c r="H23" s="38" t="s">
        <v>18</v>
      </c>
      <c r="I23" s="20" t="s">
        <v>146</v>
      </c>
      <c r="J23" s="23" t="s">
        <v>147</v>
      </c>
      <c r="K23" s="21">
        <v>3345280.3</v>
      </c>
      <c r="L23" s="22">
        <f t="shared" si="0"/>
        <v>4.0920885767800674E-2</v>
      </c>
      <c r="M23" s="20" t="s">
        <v>24</v>
      </c>
      <c r="N23" s="17">
        <v>43047</v>
      </c>
      <c r="O23" s="17">
        <v>43053</v>
      </c>
      <c r="P23" s="23" t="s">
        <v>298</v>
      </c>
      <c r="Q23" s="20" t="s">
        <v>148</v>
      </c>
      <c r="R23" s="17">
        <v>43056</v>
      </c>
      <c r="S23" s="15"/>
    </row>
    <row r="24" spans="1:19" ht="63">
      <c r="A24" s="34">
        <f t="shared" si="1"/>
        <v>22</v>
      </c>
      <c r="B24" s="17">
        <v>43000</v>
      </c>
      <c r="C24" s="18" t="s">
        <v>19</v>
      </c>
      <c r="D24" s="18" t="s">
        <v>20</v>
      </c>
      <c r="E24" s="18" t="s">
        <v>21</v>
      </c>
      <c r="F24" s="20" t="s">
        <v>22</v>
      </c>
      <c r="G24" s="25">
        <v>15880838.4</v>
      </c>
      <c r="H24" s="38" t="s">
        <v>18</v>
      </c>
      <c r="I24" s="20" t="s">
        <v>23</v>
      </c>
      <c r="J24" s="23">
        <v>2</v>
      </c>
      <c r="K24" s="21">
        <v>48329.599999999999</v>
      </c>
      <c r="L24" s="22">
        <f t="shared" si="0"/>
        <v>3.0432650205671759E-3</v>
      </c>
      <c r="M24" s="20" t="s">
        <v>24</v>
      </c>
      <c r="N24" s="17">
        <v>43048</v>
      </c>
      <c r="O24" s="17">
        <v>43053</v>
      </c>
      <c r="P24" s="23" t="s">
        <v>298</v>
      </c>
      <c r="Q24" s="20" t="s">
        <v>318</v>
      </c>
      <c r="R24" s="17">
        <v>43056</v>
      </c>
      <c r="S24" s="15"/>
    </row>
    <row r="25" spans="1:19" ht="47.25">
      <c r="A25" s="34">
        <f t="shared" si="1"/>
        <v>23</v>
      </c>
      <c r="B25" s="17">
        <v>42990</v>
      </c>
      <c r="C25" s="18" t="s">
        <v>151</v>
      </c>
      <c r="D25" s="18" t="s">
        <v>17</v>
      </c>
      <c r="E25" s="18" t="s">
        <v>152</v>
      </c>
      <c r="F25" s="20" t="s">
        <v>153</v>
      </c>
      <c r="G25" s="25">
        <v>3385186</v>
      </c>
      <c r="H25" s="38" t="s">
        <v>18</v>
      </c>
      <c r="I25" s="20" t="s">
        <v>154</v>
      </c>
      <c r="J25" s="23">
        <v>1</v>
      </c>
      <c r="K25" s="21">
        <v>108552.57</v>
      </c>
      <c r="L25" s="22">
        <f t="shared" si="0"/>
        <v>3.2066944032026604E-2</v>
      </c>
      <c r="M25" s="20" t="s">
        <v>155</v>
      </c>
      <c r="N25" s="17">
        <v>43052</v>
      </c>
      <c r="O25" s="17">
        <v>43060</v>
      </c>
      <c r="P25" s="23" t="s">
        <v>298</v>
      </c>
      <c r="Q25" s="20" t="s">
        <v>68</v>
      </c>
      <c r="R25" s="17">
        <v>43061</v>
      </c>
      <c r="S25" s="15"/>
    </row>
    <row r="26" spans="1:19" ht="47.25">
      <c r="A26" s="34">
        <f t="shared" si="1"/>
        <v>24</v>
      </c>
      <c r="B26" s="17">
        <v>42976</v>
      </c>
      <c r="C26" s="18" t="s">
        <v>151</v>
      </c>
      <c r="D26" s="18" t="s">
        <v>17</v>
      </c>
      <c r="E26" s="18" t="s">
        <v>156</v>
      </c>
      <c r="F26" s="20" t="s">
        <v>157</v>
      </c>
      <c r="G26" s="25">
        <v>7396646.04</v>
      </c>
      <c r="H26" s="38" t="s">
        <v>18</v>
      </c>
      <c r="I26" s="20" t="s">
        <v>158</v>
      </c>
      <c r="J26" s="23">
        <v>1</v>
      </c>
      <c r="K26" s="21">
        <v>-6.38</v>
      </c>
      <c r="L26" s="22">
        <f t="shared" si="0"/>
        <v>-8.6255310386597868E-7</v>
      </c>
      <c r="M26" s="20" t="s">
        <v>159</v>
      </c>
      <c r="N26" s="17">
        <v>43053</v>
      </c>
      <c r="O26" s="17">
        <v>43060</v>
      </c>
      <c r="P26" s="23" t="s">
        <v>298</v>
      </c>
      <c r="Q26" s="20" t="s">
        <v>160</v>
      </c>
      <c r="R26" s="17">
        <v>43061</v>
      </c>
      <c r="S26" s="15"/>
    </row>
    <row r="27" spans="1:19" ht="47.25">
      <c r="A27" s="34">
        <f t="shared" si="1"/>
        <v>25</v>
      </c>
      <c r="B27" s="17">
        <v>43053</v>
      </c>
      <c r="C27" s="18" t="s">
        <v>161</v>
      </c>
      <c r="D27" s="18" t="s">
        <v>47</v>
      </c>
      <c r="E27" s="18" t="s">
        <v>162</v>
      </c>
      <c r="F27" s="20" t="s">
        <v>163</v>
      </c>
      <c r="G27" s="25">
        <v>19423309.690000001</v>
      </c>
      <c r="H27" s="38" t="s">
        <v>50</v>
      </c>
      <c r="I27" s="20" t="s">
        <v>164</v>
      </c>
      <c r="J27" s="23" t="s">
        <v>165</v>
      </c>
      <c r="K27" s="21">
        <v>669348.14</v>
      </c>
      <c r="L27" s="22">
        <f t="shared" si="0"/>
        <v>3.4461075413147059E-2</v>
      </c>
      <c r="M27" s="20" t="s">
        <v>24</v>
      </c>
      <c r="N27" s="17">
        <v>43055</v>
      </c>
      <c r="O27" s="17">
        <v>43060</v>
      </c>
      <c r="P27" s="23" t="s">
        <v>298</v>
      </c>
      <c r="Q27" s="20" t="s">
        <v>319</v>
      </c>
      <c r="R27" s="17">
        <v>43061</v>
      </c>
      <c r="S27" s="15"/>
    </row>
    <row r="28" spans="1:19" ht="47.25">
      <c r="A28" s="34">
        <f t="shared" si="1"/>
        <v>26</v>
      </c>
      <c r="B28" s="17">
        <v>43024</v>
      </c>
      <c r="C28" s="18" t="s">
        <v>166</v>
      </c>
      <c r="D28" s="18" t="s">
        <v>61</v>
      </c>
      <c r="E28" s="19" t="s">
        <v>167</v>
      </c>
      <c r="F28" s="35" t="s">
        <v>168</v>
      </c>
      <c r="G28" s="21">
        <v>4972148.87</v>
      </c>
      <c r="H28" s="37" t="s">
        <v>18</v>
      </c>
      <c r="I28" s="20" t="s">
        <v>169</v>
      </c>
      <c r="J28" s="23">
        <v>1</v>
      </c>
      <c r="K28" s="21">
        <v>8721</v>
      </c>
      <c r="L28" s="22">
        <f t="shared" si="0"/>
        <v>1.7539700093492977E-3</v>
      </c>
      <c r="M28" s="20" t="s">
        <v>170</v>
      </c>
      <c r="N28" s="17">
        <v>43055</v>
      </c>
      <c r="O28" s="17">
        <v>43060</v>
      </c>
      <c r="P28" s="23" t="s">
        <v>298</v>
      </c>
      <c r="Q28" s="20" t="s">
        <v>68</v>
      </c>
      <c r="R28" s="17">
        <v>43061</v>
      </c>
      <c r="S28" s="15"/>
    </row>
    <row r="29" spans="1:19" ht="47.25">
      <c r="A29" s="34">
        <f t="shared" si="1"/>
        <v>27</v>
      </c>
      <c r="B29" s="17">
        <v>43056</v>
      </c>
      <c r="C29" s="18" t="s">
        <v>171</v>
      </c>
      <c r="D29" s="18" t="s">
        <v>120</v>
      </c>
      <c r="E29" s="19" t="s">
        <v>172</v>
      </c>
      <c r="F29" s="20" t="s">
        <v>173</v>
      </c>
      <c r="G29" s="25">
        <v>901562.14</v>
      </c>
      <c r="H29" s="37" t="s">
        <v>18</v>
      </c>
      <c r="I29" s="20" t="s">
        <v>121</v>
      </c>
      <c r="J29" s="40">
        <v>1</v>
      </c>
      <c r="K29" s="21">
        <v>103756.74</v>
      </c>
      <c r="L29" s="22">
        <f t="shared" si="0"/>
        <v>0.11508551146568777</v>
      </c>
      <c r="M29" s="20" t="s">
        <v>174</v>
      </c>
      <c r="N29" s="17">
        <v>43060</v>
      </c>
      <c r="O29" s="17">
        <v>43067</v>
      </c>
      <c r="P29" s="23" t="s">
        <v>298</v>
      </c>
      <c r="Q29" s="20" t="s">
        <v>320</v>
      </c>
      <c r="R29" s="17">
        <v>43067</v>
      </c>
      <c r="S29" s="15"/>
    </row>
    <row r="30" spans="1:19" ht="47.25">
      <c r="A30" s="34">
        <f t="shared" si="1"/>
        <v>28</v>
      </c>
      <c r="B30" s="17">
        <v>43061</v>
      </c>
      <c r="C30" s="18" t="s">
        <v>140</v>
      </c>
      <c r="D30" s="18" t="s">
        <v>20</v>
      </c>
      <c r="E30" s="19" t="s">
        <v>141</v>
      </c>
      <c r="F30" s="20" t="s">
        <v>142</v>
      </c>
      <c r="G30" s="27">
        <v>1063739.52</v>
      </c>
      <c r="H30" s="37" t="s">
        <v>18</v>
      </c>
      <c r="I30" s="20" t="s">
        <v>175</v>
      </c>
      <c r="J30" s="41">
        <v>3</v>
      </c>
      <c r="K30" s="21">
        <v>130790.88</v>
      </c>
      <c r="L30" s="22">
        <f t="shared" si="0"/>
        <v>0.12295385998256415</v>
      </c>
      <c r="M30" s="20" t="s">
        <v>24</v>
      </c>
      <c r="N30" s="17">
        <v>43062</v>
      </c>
      <c r="O30" s="17">
        <v>43067</v>
      </c>
      <c r="P30" s="23" t="s">
        <v>298</v>
      </c>
      <c r="Q30" s="20" t="s">
        <v>107</v>
      </c>
      <c r="R30" s="17">
        <v>43067</v>
      </c>
      <c r="S30" s="15"/>
    </row>
    <row r="31" spans="1:19" ht="63">
      <c r="A31" s="34">
        <f t="shared" si="1"/>
        <v>29</v>
      </c>
      <c r="B31" s="17">
        <v>43068</v>
      </c>
      <c r="C31" s="18" t="s">
        <v>19</v>
      </c>
      <c r="D31" s="18" t="s">
        <v>20</v>
      </c>
      <c r="E31" s="19" t="s">
        <v>21</v>
      </c>
      <c r="F31" s="20" t="s">
        <v>22</v>
      </c>
      <c r="G31" s="18">
        <v>15880838.4</v>
      </c>
      <c r="H31" s="37" t="s">
        <v>18</v>
      </c>
      <c r="I31" s="20" t="s">
        <v>180</v>
      </c>
      <c r="J31" s="23">
        <v>5</v>
      </c>
      <c r="K31" s="21">
        <v>187485.54</v>
      </c>
      <c r="L31" s="22">
        <f t="shared" ref="L31:L35" si="2">K31/G31*100%</f>
        <v>1.1805770909425034E-2</v>
      </c>
      <c r="M31" s="20" t="s">
        <v>24</v>
      </c>
      <c r="N31" s="17">
        <v>43068</v>
      </c>
      <c r="O31" s="17">
        <v>43074</v>
      </c>
      <c r="P31" s="23"/>
      <c r="Q31" s="20" t="s">
        <v>325</v>
      </c>
      <c r="R31" s="17">
        <v>43074</v>
      </c>
      <c r="S31" s="15"/>
    </row>
    <row r="32" spans="1:19" ht="63">
      <c r="A32" s="34">
        <f t="shared" si="1"/>
        <v>30</v>
      </c>
      <c r="B32" s="17">
        <v>43068</v>
      </c>
      <c r="C32" s="18" t="s">
        <v>19</v>
      </c>
      <c r="D32" s="18" t="s">
        <v>20</v>
      </c>
      <c r="E32" s="19" t="s">
        <v>21</v>
      </c>
      <c r="F32" s="20" t="s">
        <v>22</v>
      </c>
      <c r="G32" s="18">
        <v>15880838.4</v>
      </c>
      <c r="H32" s="37" t="s">
        <v>18</v>
      </c>
      <c r="I32" s="20" t="s">
        <v>180</v>
      </c>
      <c r="J32" s="23" t="s">
        <v>181</v>
      </c>
      <c r="K32" s="21">
        <v>365210.4</v>
      </c>
      <c r="L32" s="22">
        <f t="shared" si="2"/>
        <v>2.2996921875358924E-2</v>
      </c>
      <c r="M32" s="20" t="s">
        <v>24</v>
      </c>
      <c r="N32" s="17">
        <v>43068</v>
      </c>
      <c r="O32" s="17">
        <v>43074</v>
      </c>
      <c r="P32" s="23" t="s">
        <v>298</v>
      </c>
      <c r="Q32" s="20" t="s">
        <v>333</v>
      </c>
      <c r="R32" s="17">
        <v>43074</v>
      </c>
      <c r="S32" s="15"/>
    </row>
    <row r="33" spans="1:19" ht="220.5">
      <c r="A33" s="34">
        <f t="shared" si="1"/>
        <v>31</v>
      </c>
      <c r="B33" s="17">
        <v>43066</v>
      </c>
      <c r="C33" s="18" t="s">
        <v>182</v>
      </c>
      <c r="D33" s="18" t="s">
        <v>120</v>
      </c>
      <c r="E33" s="19" t="s">
        <v>183</v>
      </c>
      <c r="F33" s="20" t="s">
        <v>334</v>
      </c>
      <c r="G33" s="18">
        <v>15688628.699999999</v>
      </c>
      <c r="H33" s="37" t="s">
        <v>18</v>
      </c>
      <c r="I33" s="20" t="s">
        <v>184</v>
      </c>
      <c r="J33" s="23">
        <v>5</v>
      </c>
      <c r="K33" s="21">
        <v>198615.17</v>
      </c>
      <c r="L33" s="22">
        <f t="shared" si="2"/>
        <v>1.2659817106896031E-2</v>
      </c>
      <c r="M33" s="20" t="s">
        <v>185</v>
      </c>
      <c r="N33" s="17">
        <v>43069</v>
      </c>
      <c r="O33" s="17">
        <v>43044</v>
      </c>
      <c r="P33" s="23" t="s">
        <v>298</v>
      </c>
      <c r="Q33" s="20" t="s">
        <v>186</v>
      </c>
      <c r="R33" s="17">
        <v>43074</v>
      </c>
      <c r="S33" s="15"/>
    </row>
    <row r="34" spans="1:19" ht="220.5">
      <c r="A34" s="34">
        <f t="shared" si="1"/>
        <v>32</v>
      </c>
      <c r="B34" s="17">
        <v>43066</v>
      </c>
      <c r="C34" s="18" t="s">
        <v>182</v>
      </c>
      <c r="D34" s="18" t="s">
        <v>120</v>
      </c>
      <c r="E34" s="19" t="s">
        <v>183</v>
      </c>
      <c r="F34" s="20" t="s">
        <v>335</v>
      </c>
      <c r="G34" s="18">
        <v>15688628.699999999</v>
      </c>
      <c r="H34" s="37" t="s">
        <v>18</v>
      </c>
      <c r="I34" s="20" t="s">
        <v>184</v>
      </c>
      <c r="J34" s="23">
        <v>6</v>
      </c>
      <c r="K34" s="21">
        <v>106602.49</v>
      </c>
      <c r="L34" s="22">
        <f t="shared" si="2"/>
        <v>6.7948889631125001E-3</v>
      </c>
      <c r="M34" s="20" t="s">
        <v>185</v>
      </c>
      <c r="N34" s="17">
        <v>43069</v>
      </c>
      <c r="O34" s="17">
        <v>43044</v>
      </c>
      <c r="P34" s="23" t="s">
        <v>298</v>
      </c>
      <c r="Q34" s="20" t="s">
        <v>186</v>
      </c>
      <c r="R34" s="17">
        <v>43074</v>
      </c>
      <c r="S34" s="15"/>
    </row>
    <row r="35" spans="1:19" ht="220.5">
      <c r="A35" s="34">
        <f t="shared" si="1"/>
        <v>33</v>
      </c>
      <c r="B35" s="17">
        <v>43066</v>
      </c>
      <c r="C35" s="18" t="s">
        <v>182</v>
      </c>
      <c r="D35" s="18" t="s">
        <v>120</v>
      </c>
      <c r="E35" s="19" t="s">
        <v>183</v>
      </c>
      <c r="F35" s="20" t="s">
        <v>334</v>
      </c>
      <c r="G35" s="18">
        <v>15688628.699999999</v>
      </c>
      <c r="H35" s="37" t="s">
        <v>18</v>
      </c>
      <c r="I35" s="20" t="s">
        <v>184</v>
      </c>
      <c r="J35" s="23">
        <v>7</v>
      </c>
      <c r="K35" s="21">
        <v>419575.86</v>
      </c>
      <c r="L35" s="22">
        <f t="shared" si="2"/>
        <v>2.674394735341018E-2</v>
      </c>
      <c r="M35" s="20" t="s">
        <v>185</v>
      </c>
      <c r="N35" s="17">
        <v>43069</v>
      </c>
      <c r="O35" s="17">
        <v>43044</v>
      </c>
      <c r="P35" s="23" t="s">
        <v>298</v>
      </c>
      <c r="Q35" s="20" t="s">
        <v>186</v>
      </c>
      <c r="R35" s="17">
        <v>43074</v>
      </c>
      <c r="S35" s="15"/>
    </row>
    <row r="36" spans="1:19" ht="47.25">
      <c r="A36" s="34">
        <f t="shared" si="1"/>
        <v>34</v>
      </c>
      <c r="B36" s="24">
        <v>43074</v>
      </c>
      <c r="C36" s="18" t="s">
        <v>187</v>
      </c>
      <c r="D36" s="18" t="s">
        <v>31</v>
      </c>
      <c r="E36" s="19" t="s">
        <v>188</v>
      </c>
      <c r="F36" s="20" t="s">
        <v>189</v>
      </c>
      <c r="G36" s="25">
        <v>155786000</v>
      </c>
      <c r="H36" s="37" t="s">
        <v>18</v>
      </c>
      <c r="I36" s="20" t="s">
        <v>190</v>
      </c>
      <c r="J36" s="23" t="s">
        <v>191</v>
      </c>
      <c r="K36" s="21">
        <v>2074273.37</v>
      </c>
      <c r="L36" s="22">
        <v>6.7948889631125001E-3</v>
      </c>
      <c r="M36" s="20" t="s">
        <v>192</v>
      </c>
      <c r="N36" s="26">
        <v>43074</v>
      </c>
      <c r="O36" s="26">
        <v>43075</v>
      </c>
      <c r="P36" s="23" t="s">
        <v>298</v>
      </c>
      <c r="Q36" s="20" t="s">
        <v>193</v>
      </c>
      <c r="R36" s="17">
        <v>43075</v>
      </c>
      <c r="S36" s="15"/>
    </row>
    <row r="37" spans="1:19" ht="47.25">
      <c r="A37" s="34">
        <f t="shared" si="1"/>
        <v>35</v>
      </c>
      <c r="B37" s="24">
        <v>43074</v>
      </c>
      <c r="C37" s="18" t="s">
        <v>187</v>
      </c>
      <c r="D37" s="18" t="s">
        <v>31</v>
      </c>
      <c r="E37" s="19" t="s">
        <v>188</v>
      </c>
      <c r="F37" s="20" t="s">
        <v>189</v>
      </c>
      <c r="G37" s="25">
        <v>155786000</v>
      </c>
      <c r="H37" s="37" t="s">
        <v>18</v>
      </c>
      <c r="I37" s="20" t="s">
        <v>190</v>
      </c>
      <c r="J37" s="23" t="s">
        <v>194</v>
      </c>
      <c r="K37" s="21">
        <v>2270747.9700000002</v>
      </c>
      <c r="L37" s="22">
        <v>6.7948889631125001E-3</v>
      </c>
      <c r="M37" s="20" t="s">
        <v>192</v>
      </c>
      <c r="N37" s="26">
        <v>43074</v>
      </c>
      <c r="O37" s="26">
        <v>43075</v>
      </c>
      <c r="P37" s="23" t="s">
        <v>298</v>
      </c>
      <c r="Q37" s="20" t="s">
        <v>193</v>
      </c>
      <c r="R37" s="17">
        <v>43075</v>
      </c>
      <c r="S37" s="15"/>
    </row>
    <row r="38" spans="1:19" ht="63">
      <c r="A38" s="34">
        <f t="shared" si="1"/>
        <v>36</v>
      </c>
      <c r="B38" s="17">
        <v>43080</v>
      </c>
      <c r="C38" s="18" t="s">
        <v>196</v>
      </c>
      <c r="D38" s="18" t="s">
        <v>197</v>
      </c>
      <c r="E38" s="19" t="s">
        <v>198</v>
      </c>
      <c r="F38" s="20" t="s">
        <v>199</v>
      </c>
      <c r="G38" s="25">
        <v>26319491.629999999</v>
      </c>
      <c r="H38" s="37" t="s">
        <v>18</v>
      </c>
      <c r="I38" s="20" t="s">
        <v>200</v>
      </c>
      <c r="J38" s="16">
        <v>1</v>
      </c>
      <c r="K38" s="21">
        <v>214149</v>
      </c>
      <c r="L38" s="22">
        <f t="shared" ref="L38:L39" si="3">K38/G38*100%</f>
        <v>8.136517338955913E-3</v>
      </c>
      <c r="M38" s="18" t="s">
        <v>201</v>
      </c>
      <c r="N38" s="17">
        <v>43080</v>
      </c>
      <c r="O38" s="17">
        <v>43081</v>
      </c>
      <c r="P38" s="23" t="s">
        <v>298</v>
      </c>
      <c r="Q38" s="20" t="s">
        <v>202</v>
      </c>
      <c r="R38" s="17">
        <v>43082</v>
      </c>
      <c r="S38" s="15"/>
    </row>
    <row r="39" spans="1:19" ht="63">
      <c r="A39" s="34">
        <f t="shared" si="1"/>
        <v>37</v>
      </c>
      <c r="B39" s="17">
        <v>43080</v>
      </c>
      <c r="C39" s="18" t="s">
        <v>196</v>
      </c>
      <c r="D39" s="18" t="s">
        <v>197</v>
      </c>
      <c r="E39" s="19" t="s">
        <v>198</v>
      </c>
      <c r="F39" s="20" t="s">
        <v>199</v>
      </c>
      <c r="G39" s="25">
        <v>26319491.629999999</v>
      </c>
      <c r="H39" s="37" t="s">
        <v>18</v>
      </c>
      <c r="I39" s="20" t="s">
        <v>200</v>
      </c>
      <c r="J39" s="16">
        <v>2</v>
      </c>
      <c r="K39" s="21">
        <v>73347.600000000006</v>
      </c>
      <c r="L39" s="22">
        <f t="shared" si="3"/>
        <v>2.7868167452138591E-3</v>
      </c>
      <c r="M39" s="18" t="s">
        <v>201</v>
      </c>
      <c r="N39" s="17">
        <v>43080</v>
      </c>
      <c r="O39" s="17">
        <v>43081</v>
      </c>
      <c r="P39" s="23" t="s">
        <v>298</v>
      </c>
      <c r="Q39" s="20" t="s">
        <v>203</v>
      </c>
      <c r="R39" s="17">
        <v>43082</v>
      </c>
      <c r="S39" s="15"/>
    </row>
    <row r="40" spans="1:19" ht="47.25">
      <c r="A40" s="34">
        <f t="shared" si="1"/>
        <v>38</v>
      </c>
      <c r="B40" s="24">
        <v>43073</v>
      </c>
      <c r="C40" s="18" t="s">
        <v>30</v>
      </c>
      <c r="D40" s="18" t="s">
        <v>31</v>
      </c>
      <c r="E40" s="19" t="s">
        <v>204</v>
      </c>
      <c r="F40" s="20" t="s">
        <v>205</v>
      </c>
      <c r="G40" s="25">
        <v>17303658</v>
      </c>
      <c r="H40" s="37" t="s">
        <v>18</v>
      </c>
      <c r="I40" s="20" t="s">
        <v>206</v>
      </c>
      <c r="J40" s="23">
        <v>2</v>
      </c>
      <c r="K40" s="21">
        <v>11192.72</v>
      </c>
      <c r="L40" s="22">
        <f>K40/G40*100%</f>
        <v>6.4684126327508315E-4</v>
      </c>
      <c r="M40" s="20" t="s">
        <v>24</v>
      </c>
      <c r="N40" s="26">
        <v>43108</v>
      </c>
      <c r="O40" s="26">
        <v>43116</v>
      </c>
      <c r="P40" s="23" t="s">
        <v>298</v>
      </c>
      <c r="Q40" s="20" t="s">
        <v>302</v>
      </c>
      <c r="R40" s="17">
        <v>43118</v>
      </c>
      <c r="S40" s="15"/>
    </row>
    <row r="41" spans="1:19" ht="63">
      <c r="A41" s="34">
        <f t="shared" si="1"/>
        <v>39</v>
      </c>
      <c r="B41" s="24">
        <v>43070</v>
      </c>
      <c r="C41" s="18" t="s">
        <v>30</v>
      </c>
      <c r="D41" s="18" t="s">
        <v>31</v>
      </c>
      <c r="E41" s="19" t="s">
        <v>207</v>
      </c>
      <c r="F41" s="20" t="s">
        <v>208</v>
      </c>
      <c r="G41" s="25">
        <v>249880000</v>
      </c>
      <c r="H41" s="37" t="s">
        <v>18</v>
      </c>
      <c r="I41" s="20" t="s">
        <v>132</v>
      </c>
      <c r="J41" s="23">
        <v>1</v>
      </c>
      <c r="K41" s="21">
        <v>1007464.28</v>
      </c>
      <c r="L41" s="22">
        <f>K41/G41*100%</f>
        <v>4.0317923803425649E-3</v>
      </c>
      <c r="M41" s="20" t="s">
        <v>24</v>
      </c>
      <c r="N41" s="26">
        <v>43108</v>
      </c>
      <c r="O41" s="26">
        <v>43116</v>
      </c>
      <c r="P41" s="23" t="s">
        <v>298</v>
      </c>
      <c r="Q41" s="20" t="s">
        <v>303</v>
      </c>
      <c r="R41" s="17">
        <v>43118</v>
      </c>
      <c r="S41" s="15"/>
    </row>
    <row r="42" spans="1:19" ht="47.25">
      <c r="A42" s="34">
        <f t="shared" si="1"/>
        <v>40</v>
      </c>
      <c r="B42" s="24">
        <v>43047</v>
      </c>
      <c r="C42" s="18" t="s">
        <v>209</v>
      </c>
      <c r="D42" s="18" t="s">
        <v>210</v>
      </c>
      <c r="E42" s="19" t="s">
        <v>178</v>
      </c>
      <c r="F42" s="20" t="s">
        <v>211</v>
      </c>
      <c r="G42" s="25">
        <v>38683999.549999997</v>
      </c>
      <c r="H42" s="37" t="s">
        <v>18</v>
      </c>
      <c r="I42" s="20" t="s">
        <v>212</v>
      </c>
      <c r="J42" s="23">
        <v>1</v>
      </c>
      <c r="K42" s="21">
        <v>149502.20000000001</v>
      </c>
      <c r="L42" s="22">
        <f t="shared" ref="L42:L66" si="4">K42/G42*100%</f>
        <v>3.8647037984468188E-3</v>
      </c>
      <c r="M42" s="20" t="s">
        <v>213</v>
      </c>
      <c r="N42" s="26">
        <v>43108</v>
      </c>
      <c r="O42" s="26">
        <v>43116</v>
      </c>
      <c r="P42" s="23" t="s">
        <v>298</v>
      </c>
      <c r="Q42" s="20" t="s">
        <v>326</v>
      </c>
      <c r="R42" s="17">
        <v>43118</v>
      </c>
      <c r="S42" s="15"/>
    </row>
    <row r="43" spans="1:19" ht="78.75">
      <c r="A43" s="34">
        <f t="shared" si="1"/>
        <v>41</v>
      </c>
      <c r="B43" s="24">
        <v>43084</v>
      </c>
      <c r="C43" s="18" t="s">
        <v>171</v>
      </c>
      <c r="D43" s="18" t="s">
        <v>120</v>
      </c>
      <c r="E43" s="19" t="s">
        <v>214</v>
      </c>
      <c r="F43" s="20" t="s">
        <v>215</v>
      </c>
      <c r="G43" s="25">
        <v>12361273.08</v>
      </c>
      <c r="H43" s="37" t="s">
        <v>18</v>
      </c>
      <c r="I43" s="20" t="s">
        <v>216</v>
      </c>
      <c r="J43" s="23">
        <v>13</v>
      </c>
      <c r="K43" s="21">
        <v>72680.61</v>
      </c>
      <c r="L43" s="22">
        <f t="shared" si="4"/>
        <v>5.8797026430549501E-3</v>
      </c>
      <c r="M43" s="20" t="s">
        <v>217</v>
      </c>
      <c r="N43" s="26">
        <v>43108</v>
      </c>
      <c r="O43" s="26">
        <v>43116</v>
      </c>
      <c r="P43" s="23" t="s">
        <v>298</v>
      </c>
      <c r="Q43" s="20" t="s">
        <v>336</v>
      </c>
      <c r="R43" s="17">
        <v>43118</v>
      </c>
      <c r="S43" s="15"/>
    </row>
    <row r="44" spans="1:19" ht="47.25">
      <c r="A44" s="34">
        <f t="shared" si="1"/>
        <v>42</v>
      </c>
      <c r="B44" s="24">
        <v>43088</v>
      </c>
      <c r="C44" s="18" t="s">
        <v>52</v>
      </c>
      <c r="D44" s="18" t="s">
        <v>31</v>
      </c>
      <c r="E44" s="19" t="s">
        <v>218</v>
      </c>
      <c r="F44" s="20" t="s">
        <v>219</v>
      </c>
      <c r="G44" s="25">
        <v>29100166.68</v>
      </c>
      <c r="H44" s="37" t="s">
        <v>18</v>
      </c>
      <c r="I44" s="20" t="s">
        <v>220</v>
      </c>
      <c r="J44" s="23">
        <v>1</v>
      </c>
      <c r="K44" s="21">
        <v>34734.06</v>
      </c>
      <c r="L44" s="22">
        <f t="shared" si="4"/>
        <v>1.193603472514543E-3</v>
      </c>
      <c r="M44" s="20" t="s">
        <v>221</v>
      </c>
      <c r="N44" s="26">
        <v>43118</v>
      </c>
      <c r="O44" s="26">
        <v>43123</v>
      </c>
      <c r="P44" s="23" t="s">
        <v>298</v>
      </c>
      <c r="Q44" s="2" t="s">
        <v>262</v>
      </c>
      <c r="R44" s="17">
        <v>43123</v>
      </c>
      <c r="S44" s="15"/>
    </row>
    <row r="45" spans="1:19" ht="126">
      <c r="A45" s="34">
        <f t="shared" si="1"/>
        <v>43</v>
      </c>
      <c r="B45" s="18" t="s">
        <v>222</v>
      </c>
      <c r="C45" s="18" t="s">
        <v>223</v>
      </c>
      <c r="D45" s="18" t="s">
        <v>224</v>
      </c>
      <c r="E45" s="19" t="s">
        <v>225</v>
      </c>
      <c r="F45" s="20" t="s">
        <v>226</v>
      </c>
      <c r="G45" s="25">
        <v>3635111.73</v>
      </c>
      <c r="H45" s="37" t="s">
        <v>227</v>
      </c>
      <c r="I45" s="20" t="s">
        <v>228</v>
      </c>
      <c r="J45" s="23">
        <v>1</v>
      </c>
      <c r="K45" s="21">
        <v>239405.24</v>
      </c>
      <c r="L45" s="22">
        <f t="shared" si="4"/>
        <v>6.5859114597283636E-2</v>
      </c>
      <c r="M45" s="20" t="s">
        <v>229</v>
      </c>
      <c r="N45" s="26">
        <v>43123</v>
      </c>
      <c r="O45" s="26">
        <v>43130</v>
      </c>
      <c r="P45" s="23" t="s">
        <v>298</v>
      </c>
      <c r="Q45" s="20" t="s">
        <v>68</v>
      </c>
      <c r="R45" s="17">
        <v>43138</v>
      </c>
      <c r="S45" s="15"/>
    </row>
    <row r="46" spans="1:19" ht="47.25">
      <c r="A46" s="34">
        <f t="shared" si="1"/>
        <v>44</v>
      </c>
      <c r="B46" s="17">
        <v>43115</v>
      </c>
      <c r="C46" s="18" t="s">
        <v>108</v>
      </c>
      <c r="D46" s="18" t="s">
        <v>63</v>
      </c>
      <c r="E46" s="19" t="s">
        <v>232</v>
      </c>
      <c r="F46" s="20" t="s">
        <v>233</v>
      </c>
      <c r="G46" s="25">
        <v>3181880.52</v>
      </c>
      <c r="H46" s="37" t="s">
        <v>18</v>
      </c>
      <c r="I46" s="20" t="s">
        <v>234</v>
      </c>
      <c r="J46" s="16">
        <v>2</v>
      </c>
      <c r="K46" s="21">
        <v>149302.39000000001</v>
      </c>
      <c r="L46" s="28">
        <f t="shared" si="4"/>
        <v>4.6922688976391867E-2</v>
      </c>
      <c r="M46" s="20" t="s">
        <v>235</v>
      </c>
      <c r="N46" s="26">
        <v>43125</v>
      </c>
      <c r="O46" s="26">
        <v>43130</v>
      </c>
      <c r="P46" s="23" t="s">
        <v>298</v>
      </c>
      <c r="Q46" s="20" t="s">
        <v>203</v>
      </c>
      <c r="R46" s="17">
        <v>43138</v>
      </c>
      <c r="S46" s="15"/>
    </row>
    <row r="47" spans="1:19" ht="63">
      <c r="A47" s="34">
        <f t="shared" si="1"/>
        <v>45</v>
      </c>
      <c r="B47" s="17">
        <v>43068</v>
      </c>
      <c r="C47" s="18" t="s">
        <v>19</v>
      </c>
      <c r="D47" s="18" t="s">
        <v>20</v>
      </c>
      <c r="E47" s="19" t="s">
        <v>179</v>
      </c>
      <c r="F47" s="20" t="s">
        <v>236</v>
      </c>
      <c r="G47" s="25">
        <v>7127319.9000000004</v>
      </c>
      <c r="H47" s="37" t="s">
        <v>18</v>
      </c>
      <c r="I47" s="20" t="s">
        <v>237</v>
      </c>
      <c r="J47" s="23" t="s">
        <v>305</v>
      </c>
      <c r="K47" s="21">
        <f>215680.35+32089.86</f>
        <v>247770.21000000002</v>
      </c>
      <c r="L47" s="22">
        <f t="shared" si="4"/>
        <v>3.4763447337336439E-2</v>
      </c>
      <c r="M47" s="20" t="s">
        <v>24</v>
      </c>
      <c r="N47" s="17">
        <v>43139</v>
      </c>
      <c r="O47" s="17">
        <v>43143</v>
      </c>
      <c r="P47" s="23" t="s">
        <v>298</v>
      </c>
      <c r="Q47" s="20" t="s">
        <v>304</v>
      </c>
      <c r="R47" s="17">
        <v>43145</v>
      </c>
      <c r="S47" s="15"/>
    </row>
    <row r="48" spans="1:19" ht="63">
      <c r="A48" s="34">
        <f t="shared" si="1"/>
        <v>46</v>
      </c>
      <c r="B48" s="17">
        <v>43139</v>
      </c>
      <c r="C48" s="18" t="s">
        <v>196</v>
      </c>
      <c r="D48" s="18" t="s">
        <v>63</v>
      </c>
      <c r="E48" s="19" t="s">
        <v>225</v>
      </c>
      <c r="F48" s="20" t="s">
        <v>226</v>
      </c>
      <c r="G48" s="25">
        <v>3635111.73</v>
      </c>
      <c r="H48" s="37" t="s">
        <v>18</v>
      </c>
      <c r="I48" s="20" t="s">
        <v>238</v>
      </c>
      <c r="J48" s="23">
        <v>2</v>
      </c>
      <c r="K48" s="21">
        <v>31920</v>
      </c>
      <c r="L48" s="22">
        <f t="shared" si="4"/>
        <v>8.7810230801351457E-3</v>
      </c>
      <c r="M48" s="20" t="s">
        <v>239</v>
      </c>
      <c r="N48" s="17">
        <v>43140</v>
      </c>
      <c r="O48" s="17">
        <v>43151</v>
      </c>
      <c r="P48" s="23" t="s">
        <v>298</v>
      </c>
      <c r="Q48" s="20" t="s">
        <v>203</v>
      </c>
      <c r="R48" s="17">
        <v>43152</v>
      </c>
      <c r="S48" s="15"/>
    </row>
    <row r="49" spans="1:19" ht="47.25">
      <c r="A49" s="34">
        <f t="shared" si="1"/>
        <v>47</v>
      </c>
      <c r="B49" s="17">
        <v>43129</v>
      </c>
      <c r="C49" s="18" t="s">
        <v>176</v>
      </c>
      <c r="D49" s="18" t="s">
        <v>47</v>
      </c>
      <c r="E49" s="19" t="s">
        <v>177</v>
      </c>
      <c r="F49" s="20" t="s">
        <v>240</v>
      </c>
      <c r="G49" s="25">
        <v>3331516.62</v>
      </c>
      <c r="H49" s="37" t="s">
        <v>131</v>
      </c>
      <c r="I49" s="20" t="s">
        <v>241</v>
      </c>
      <c r="J49" s="23">
        <v>5</v>
      </c>
      <c r="K49" s="21">
        <v>74381.350000000006</v>
      </c>
      <c r="L49" s="22">
        <f t="shared" si="4"/>
        <v>2.2326573295017811E-2</v>
      </c>
      <c r="M49" s="20" t="s">
        <v>24</v>
      </c>
      <c r="N49" s="17">
        <v>43143</v>
      </c>
      <c r="O49" s="17">
        <v>43151</v>
      </c>
      <c r="P49" s="23" t="s">
        <v>298</v>
      </c>
      <c r="Q49" s="20" t="s">
        <v>327</v>
      </c>
      <c r="R49" s="17">
        <v>43152</v>
      </c>
      <c r="S49" s="15"/>
    </row>
    <row r="50" spans="1:19" ht="63">
      <c r="A50" s="34">
        <f t="shared" si="1"/>
        <v>48</v>
      </c>
      <c r="B50" s="17">
        <v>43106</v>
      </c>
      <c r="C50" s="18" t="s">
        <v>248</v>
      </c>
      <c r="D50" s="18" t="s">
        <v>31</v>
      </c>
      <c r="E50" s="19" t="s">
        <v>86</v>
      </c>
      <c r="F50" s="20" t="s">
        <v>249</v>
      </c>
      <c r="G50" s="25">
        <v>18563921.34</v>
      </c>
      <c r="H50" s="37" t="s">
        <v>50</v>
      </c>
      <c r="I50" s="20" t="s">
        <v>87</v>
      </c>
      <c r="J50" s="23">
        <v>10</v>
      </c>
      <c r="K50" s="21">
        <v>218068.43</v>
      </c>
      <c r="L50" s="22">
        <f t="shared" si="4"/>
        <v>1.1746894743090954E-2</v>
      </c>
      <c r="M50" s="20" t="s">
        <v>250</v>
      </c>
      <c r="N50" s="17">
        <v>43143</v>
      </c>
      <c r="O50" s="17">
        <v>43151</v>
      </c>
      <c r="P50" s="23" t="s">
        <v>298</v>
      </c>
      <c r="Q50" s="20" t="s">
        <v>328</v>
      </c>
      <c r="R50" s="17">
        <v>43152</v>
      </c>
      <c r="S50" s="15"/>
    </row>
    <row r="51" spans="1:19" ht="78.75">
      <c r="A51" s="34">
        <f t="shared" si="1"/>
        <v>49</v>
      </c>
      <c r="B51" s="17">
        <v>43125</v>
      </c>
      <c r="C51" s="18" t="s">
        <v>195</v>
      </c>
      <c r="D51" s="18" t="s">
        <v>20</v>
      </c>
      <c r="E51" s="19" t="s">
        <v>251</v>
      </c>
      <c r="F51" s="20" t="s">
        <v>252</v>
      </c>
      <c r="G51" s="25">
        <v>72373523.540000007</v>
      </c>
      <c r="H51" s="37" t="s">
        <v>18</v>
      </c>
      <c r="I51" s="20" t="s">
        <v>253</v>
      </c>
      <c r="J51" s="23" t="s">
        <v>329</v>
      </c>
      <c r="K51" s="21">
        <f>297418.33+501783.21+1504400.82</f>
        <v>2303602.3600000003</v>
      </c>
      <c r="L51" s="22">
        <f t="shared" si="4"/>
        <v>3.182935205202253E-2</v>
      </c>
      <c r="M51" s="20" t="s">
        <v>24</v>
      </c>
      <c r="N51" s="17">
        <v>43145</v>
      </c>
      <c r="O51" s="17">
        <v>43151</v>
      </c>
      <c r="P51" s="23" t="s">
        <v>298</v>
      </c>
      <c r="Q51" s="20" t="s">
        <v>306</v>
      </c>
      <c r="R51" s="17">
        <v>43152</v>
      </c>
      <c r="S51" s="15"/>
    </row>
    <row r="52" spans="1:19" ht="47.25">
      <c r="A52" s="34">
        <f t="shared" si="1"/>
        <v>50</v>
      </c>
      <c r="B52" s="17">
        <v>43139</v>
      </c>
      <c r="C52" s="18" t="s">
        <v>30</v>
      </c>
      <c r="D52" s="18" t="s">
        <v>31</v>
      </c>
      <c r="E52" s="19" t="s">
        <v>204</v>
      </c>
      <c r="F52" s="20" t="s">
        <v>205</v>
      </c>
      <c r="G52" s="25">
        <v>17303658</v>
      </c>
      <c r="H52" s="37" t="s">
        <v>18</v>
      </c>
      <c r="I52" s="20" t="s">
        <v>206</v>
      </c>
      <c r="J52" s="23">
        <v>3</v>
      </c>
      <c r="K52" s="21">
        <v>19954</v>
      </c>
      <c r="L52" s="22">
        <f t="shared" si="4"/>
        <v>1.1531665732182179E-3</v>
      </c>
      <c r="M52" s="20" t="s">
        <v>24</v>
      </c>
      <c r="N52" s="17">
        <v>43145</v>
      </c>
      <c r="O52" s="17">
        <v>43151</v>
      </c>
      <c r="P52" s="23" t="s">
        <v>298</v>
      </c>
      <c r="Q52" s="20" t="s">
        <v>307</v>
      </c>
      <c r="R52" s="17">
        <v>43152</v>
      </c>
      <c r="S52" s="15"/>
    </row>
    <row r="53" spans="1:19" ht="47.25">
      <c r="A53" s="34">
        <f t="shared" si="1"/>
        <v>51</v>
      </c>
      <c r="B53" s="17">
        <v>43143</v>
      </c>
      <c r="C53" s="18" t="s">
        <v>30</v>
      </c>
      <c r="D53" s="18" t="s">
        <v>31</v>
      </c>
      <c r="E53" s="19" t="s">
        <v>254</v>
      </c>
      <c r="F53" s="20" t="s">
        <v>255</v>
      </c>
      <c r="G53" s="25">
        <v>38786876</v>
      </c>
      <c r="H53" s="37" t="s">
        <v>18</v>
      </c>
      <c r="I53" s="20" t="s">
        <v>256</v>
      </c>
      <c r="J53" s="23">
        <v>5</v>
      </c>
      <c r="K53" s="21">
        <v>9885.2800000000007</v>
      </c>
      <c r="L53" s="22">
        <f t="shared" si="4"/>
        <v>2.5486146396528557E-4</v>
      </c>
      <c r="M53" s="20" t="s">
        <v>257</v>
      </c>
      <c r="N53" s="17">
        <v>43145</v>
      </c>
      <c r="O53" s="17">
        <v>43151</v>
      </c>
      <c r="P53" s="23" t="s">
        <v>298</v>
      </c>
      <c r="Q53" s="20" t="s">
        <v>258</v>
      </c>
      <c r="R53" s="17">
        <v>43152</v>
      </c>
      <c r="S53" s="15"/>
    </row>
    <row r="54" spans="1:19" ht="63">
      <c r="A54" s="34">
        <f t="shared" si="1"/>
        <v>52</v>
      </c>
      <c r="B54" s="17">
        <v>43080</v>
      </c>
      <c r="C54" s="18" t="s">
        <v>149</v>
      </c>
      <c r="D54" s="18" t="s">
        <v>120</v>
      </c>
      <c r="E54" s="19" t="s">
        <v>150</v>
      </c>
      <c r="F54" s="20" t="s">
        <v>259</v>
      </c>
      <c r="G54" s="25">
        <v>37525983.560000002</v>
      </c>
      <c r="H54" s="37" t="s">
        <v>18</v>
      </c>
      <c r="I54" s="20" t="s">
        <v>260</v>
      </c>
      <c r="J54" s="23">
        <v>1</v>
      </c>
      <c r="K54" s="21">
        <v>526090.68000000005</v>
      </c>
      <c r="L54" s="22">
        <f t="shared" si="4"/>
        <v>1.4019370848970227E-2</v>
      </c>
      <c r="M54" s="20" t="s">
        <v>261</v>
      </c>
      <c r="N54" s="17">
        <v>43152</v>
      </c>
      <c r="O54" s="17">
        <v>43159</v>
      </c>
      <c r="P54" s="23" t="s">
        <v>298</v>
      </c>
      <c r="Q54" s="20" t="s">
        <v>262</v>
      </c>
      <c r="R54" s="17">
        <v>43167</v>
      </c>
      <c r="S54" s="15"/>
    </row>
    <row r="55" spans="1:19" ht="63">
      <c r="A55" s="34">
        <f t="shared" si="1"/>
        <v>53</v>
      </c>
      <c r="B55" s="17">
        <v>43147</v>
      </c>
      <c r="C55" s="18" t="s">
        <v>196</v>
      </c>
      <c r="D55" s="18" t="s">
        <v>63</v>
      </c>
      <c r="E55" s="19" t="s">
        <v>198</v>
      </c>
      <c r="F55" s="20" t="s">
        <v>263</v>
      </c>
      <c r="G55" s="25">
        <v>26319491.629999999</v>
      </c>
      <c r="H55" s="37" t="s">
        <v>18</v>
      </c>
      <c r="I55" s="20" t="s">
        <v>264</v>
      </c>
      <c r="J55" s="23">
        <v>4</v>
      </c>
      <c r="K55" s="21">
        <v>35956.28</v>
      </c>
      <c r="L55" s="22">
        <f t="shared" si="4"/>
        <v>1.3661464478673898E-3</v>
      </c>
      <c r="M55" s="20" t="s">
        <v>265</v>
      </c>
      <c r="N55" s="17">
        <v>43152</v>
      </c>
      <c r="O55" s="17">
        <v>43159</v>
      </c>
      <c r="P55" s="23" t="s">
        <v>298</v>
      </c>
      <c r="Q55" s="20" t="s">
        <v>308</v>
      </c>
      <c r="R55" s="17">
        <v>43167</v>
      </c>
      <c r="S55" s="15"/>
    </row>
    <row r="56" spans="1:19" ht="47.25">
      <c r="A56" s="34">
        <f t="shared" si="1"/>
        <v>54</v>
      </c>
      <c r="B56" s="17">
        <v>43150</v>
      </c>
      <c r="C56" s="18" t="s">
        <v>136</v>
      </c>
      <c r="D56" s="18" t="s">
        <v>81</v>
      </c>
      <c r="E56" s="19" t="s">
        <v>137</v>
      </c>
      <c r="F56" s="20" t="s">
        <v>138</v>
      </c>
      <c r="G56" s="25">
        <v>17914275.030000001</v>
      </c>
      <c r="H56" s="37" t="s">
        <v>18</v>
      </c>
      <c r="I56" s="20" t="s">
        <v>139</v>
      </c>
      <c r="J56" s="23">
        <v>1</v>
      </c>
      <c r="K56" s="29">
        <v>555396.62</v>
      </c>
      <c r="L56" s="22">
        <f t="shared" si="4"/>
        <v>3.1003019606984338E-2</v>
      </c>
      <c r="M56" s="20" t="s">
        <v>266</v>
      </c>
      <c r="N56" s="17">
        <v>43152</v>
      </c>
      <c r="O56" s="17">
        <v>43159</v>
      </c>
      <c r="P56" s="23" t="s">
        <v>298</v>
      </c>
      <c r="Q56" s="20" t="s">
        <v>309</v>
      </c>
      <c r="R56" s="17">
        <v>43167</v>
      </c>
      <c r="S56" s="15"/>
    </row>
    <row r="57" spans="1:19" ht="63">
      <c r="A57" s="34">
        <f t="shared" si="1"/>
        <v>55</v>
      </c>
      <c r="B57" s="17">
        <v>43150</v>
      </c>
      <c r="C57" s="18" t="s">
        <v>195</v>
      </c>
      <c r="D57" s="18" t="s">
        <v>20</v>
      </c>
      <c r="E57" s="19" t="s">
        <v>251</v>
      </c>
      <c r="F57" s="20" t="s">
        <v>252</v>
      </c>
      <c r="G57" s="25">
        <v>72373523.540000007</v>
      </c>
      <c r="H57" s="38" t="s">
        <v>18</v>
      </c>
      <c r="I57" s="20" t="s">
        <v>253</v>
      </c>
      <c r="J57" s="23">
        <v>16</v>
      </c>
      <c r="K57" s="21">
        <v>13857.33</v>
      </c>
      <c r="L57" s="22">
        <f t="shared" si="4"/>
        <v>1.9146960548827244E-4</v>
      </c>
      <c r="M57" s="20" t="s">
        <v>267</v>
      </c>
      <c r="N57" s="17">
        <v>43153</v>
      </c>
      <c r="O57" s="17">
        <v>43159</v>
      </c>
      <c r="P57" s="23" t="s">
        <v>298</v>
      </c>
      <c r="Q57" s="20" t="s">
        <v>310</v>
      </c>
      <c r="R57" s="17">
        <v>43167</v>
      </c>
      <c r="S57" s="15"/>
    </row>
    <row r="58" spans="1:19" ht="63">
      <c r="A58" s="34">
        <f t="shared" si="1"/>
        <v>56</v>
      </c>
      <c r="B58" s="24">
        <v>43146</v>
      </c>
      <c r="C58" s="18" t="s">
        <v>30</v>
      </c>
      <c r="D58" s="18" t="s">
        <v>31</v>
      </c>
      <c r="E58" s="19" t="s">
        <v>207</v>
      </c>
      <c r="F58" s="20" t="s">
        <v>268</v>
      </c>
      <c r="G58" s="25">
        <v>249880000</v>
      </c>
      <c r="H58" s="37" t="s">
        <v>18</v>
      </c>
      <c r="I58" s="20" t="s">
        <v>132</v>
      </c>
      <c r="J58" s="23" t="s">
        <v>330</v>
      </c>
      <c r="K58" s="21">
        <f>4341589.13+1590151</f>
        <v>5931740.1299999999</v>
      </c>
      <c r="L58" s="22">
        <f t="shared" si="4"/>
        <v>2.3738354930366575E-2</v>
      </c>
      <c r="M58" s="20" t="s">
        <v>24</v>
      </c>
      <c r="N58" s="26">
        <v>43157</v>
      </c>
      <c r="O58" s="26">
        <v>43165</v>
      </c>
      <c r="P58" s="23" t="s">
        <v>298</v>
      </c>
      <c r="Q58" s="20" t="s">
        <v>331</v>
      </c>
      <c r="R58" s="17">
        <v>43167</v>
      </c>
      <c r="S58" s="15"/>
    </row>
    <row r="59" spans="1:19" ht="47.25">
      <c r="A59" s="34">
        <f t="shared" si="1"/>
        <v>57</v>
      </c>
      <c r="B59" s="17">
        <v>43150</v>
      </c>
      <c r="C59" s="18" t="s">
        <v>269</v>
      </c>
      <c r="D59" s="18" t="s">
        <v>47</v>
      </c>
      <c r="E59" s="19" t="s">
        <v>270</v>
      </c>
      <c r="F59" s="20" t="s">
        <v>271</v>
      </c>
      <c r="G59" s="25">
        <v>33504000</v>
      </c>
      <c r="H59" s="37" t="s">
        <v>18</v>
      </c>
      <c r="I59" s="20" t="s">
        <v>272</v>
      </c>
      <c r="J59" s="23">
        <v>7</v>
      </c>
      <c r="K59" s="21">
        <v>12340.61</v>
      </c>
      <c r="L59" s="22">
        <f t="shared" si="4"/>
        <v>3.6833243791786058E-4</v>
      </c>
      <c r="M59" s="20" t="s">
        <v>24</v>
      </c>
      <c r="N59" s="17">
        <v>43158</v>
      </c>
      <c r="O59" s="17">
        <v>43165</v>
      </c>
      <c r="P59" s="23" t="s">
        <v>298</v>
      </c>
      <c r="Q59" s="20" t="s">
        <v>332</v>
      </c>
      <c r="R59" s="17">
        <v>43167</v>
      </c>
      <c r="S59" s="15"/>
    </row>
    <row r="60" spans="1:19" ht="94.5">
      <c r="A60" s="34">
        <f t="shared" si="1"/>
        <v>58</v>
      </c>
      <c r="B60" s="17">
        <v>43143</v>
      </c>
      <c r="C60" s="18" t="s">
        <v>273</v>
      </c>
      <c r="D60" s="18" t="s">
        <v>63</v>
      </c>
      <c r="E60" s="19" t="s">
        <v>274</v>
      </c>
      <c r="F60" s="20" t="s">
        <v>275</v>
      </c>
      <c r="G60" s="25">
        <v>37445591.950000003</v>
      </c>
      <c r="H60" s="37" t="s">
        <v>131</v>
      </c>
      <c r="I60" s="20" t="s">
        <v>276</v>
      </c>
      <c r="J60" s="23" t="s">
        <v>312</v>
      </c>
      <c r="K60" s="21">
        <f>15743.4+11016.39+79770.04+1418108.7+150001.2+70876.08+12825</f>
        <v>1758340.81</v>
      </c>
      <c r="L60" s="22">
        <f t="shared" si="4"/>
        <v>4.695721761717269E-2</v>
      </c>
      <c r="M60" s="20" t="s">
        <v>24</v>
      </c>
      <c r="N60" s="17">
        <v>43157</v>
      </c>
      <c r="O60" s="18" t="s">
        <v>277</v>
      </c>
      <c r="P60" s="23" t="s">
        <v>298</v>
      </c>
      <c r="Q60" s="20" t="s">
        <v>311</v>
      </c>
      <c r="R60" s="17">
        <v>43167</v>
      </c>
      <c r="S60" s="15"/>
    </row>
    <row r="61" spans="1:19" ht="63">
      <c r="A61" s="34">
        <f t="shared" si="1"/>
        <v>59</v>
      </c>
      <c r="B61" s="17">
        <v>43144</v>
      </c>
      <c r="C61" s="18" t="s">
        <v>278</v>
      </c>
      <c r="D61" s="18" t="s">
        <v>61</v>
      </c>
      <c r="E61" s="18" t="s">
        <v>38</v>
      </c>
      <c r="F61" s="20" t="s">
        <v>279</v>
      </c>
      <c r="G61" s="25">
        <v>2827462.2</v>
      </c>
      <c r="H61" s="38"/>
      <c r="I61" s="20"/>
      <c r="J61" s="23">
        <v>1</v>
      </c>
      <c r="K61" s="21">
        <v>206619.3</v>
      </c>
      <c r="L61" s="22">
        <f t="shared" si="4"/>
        <v>7.3075884091394747E-2</v>
      </c>
      <c r="M61" s="20" t="s">
        <v>280</v>
      </c>
      <c r="N61" s="17">
        <v>43159</v>
      </c>
      <c r="O61" s="17">
        <v>43165</v>
      </c>
      <c r="P61" s="23" t="s">
        <v>298</v>
      </c>
      <c r="Q61" s="20" t="s">
        <v>68</v>
      </c>
      <c r="R61" s="17">
        <v>43167</v>
      </c>
      <c r="S61" s="15"/>
    </row>
    <row r="62" spans="1:19" ht="47.25">
      <c r="A62" s="34">
        <f>A61+1</f>
        <v>60</v>
      </c>
      <c r="B62" s="17">
        <v>43157</v>
      </c>
      <c r="C62" s="18" t="s">
        <v>30</v>
      </c>
      <c r="D62" s="18" t="s">
        <v>31</v>
      </c>
      <c r="E62" s="19" t="s">
        <v>204</v>
      </c>
      <c r="F62" s="20" t="s">
        <v>205</v>
      </c>
      <c r="G62" s="30">
        <v>17303658</v>
      </c>
      <c r="H62" s="37" t="s">
        <v>18</v>
      </c>
      <c r="I62" s="20" t="s">
        <v>206</v>
      </c>
      <c r="J62" s="23" t="s">
        <v>281</v>
      </c>
      <c r="K62" s="21">
        <v>91709.37</v>
      </c>
      <c r="L62" s="22">
        <f t="shared" si="4"/>
        <v>5.2999989944322754E-3</v>
      </c>
      <c r="M62" s="20" t="s">
        <v>282</v>
      </c>
      <c r="N62" s="17">
        <v>43160</v>
      </c>
      <c r="O62" s="31">
        <v>43172</v>
      </c>
      <c r="P62" s="23" t="s">
        <v>298</v>
      </c>
      <c r="Q62" s="20" t="s">
        <v>283</v>
      </c>
      <c r="R62" s="31">
        <v>43173</v>
      </c>
      <c r="S62" s="15"/>
    </row>
    <row r="63" spans="1:19" ht="94.5">
      <c r="A63" s="34">
        <f t="shared" ref="A63:A67" si="5">A62+1</f>
        <v>61</v>
      </c>
      <c r="B63" s="17">
        <v>43165</v>
      </c>
      <c r="C63" s="18" t="s">
        <v>284</v>
      </c>
      <c r="D63" s="18" t="s">
        <v>37</v>
      </c>
      <c r="E63" s="19" t="s">
        <v>144</v>
      </c>
      <c r="F63" s="20" t="s">
        <v>285</v>
      </c>
      <c r="G63" s="30">
        <v>81749948.400000006</v>
      </c>
      <c r="H63" s="37" t="s">
        <v>18</v>
      </c>
      <c r="I63" s="20" t="s">
        <v>146</v>
      </c>
      <c r="J63" s="23" t="s">
        <v>286</v>
      </c>
      <c r="K63" s="21">
        <v>85878.03</v>
      </c>
      <c r="L63" s="22">
        <f t="shared" si="4"/>
        <v>1.0504964428821584E-3</v>
      </c>
      <c r="M63" s="20" t="s">
        <v>287</v>
      </c>
      <c r="N63" s="17">
        <v>43167</v>
      </c>
      <c r="O63" s="31">
        <v>43172</v>
      </c>
      <c r="P63" s="23" t="s">
        <v>298</v>
      </c>
      <c r="Q63" s="20" t="s">
        <v>288</v>
      </c>
      <c r="R63" s="31">
        <v>43173</v>
      </c>
      <c r="S63" s="15"/>
    </row>
    <row r="64" spans="1:19" ht="47.25">
      <c r="A64" s="34">
        <f t="shared" si="5"/>
        <v>62</v>
      </c>
      <c r="B64" s="17">
        <v>43168</v>
      </c>
      <c r="C64" s="18" t="s">
        <v>176</v>
      </c>
      <c r="D64" s="18" t="s">
        <v>47</v>
      </c>
      <c r="E64" s="18" t="s">
        <v>177</v>
      </c>
      <c r="F64" s="20" t="s">
        <v>240</v>
      </c>
      <c r="G64" s="30">
        <v>3331516.62</v>
      </c>
      <c r="H64" s="38" t="s">
        <v>131</v>
      </c>
      <c r="I64" s="20" t="s">
        <v>241</v>
      </c>
      <c r="J64" s="23" t="s">
        <v>289</v>
      </c>
      <c r="K64" s="21">
        <v>496154.07</v>
      </c>
      <c r="L64" s="22">
        <f t="shared" si="4"/>
        <v>0.14892738851172233</v>
      </c>
      <c r="M64" s="20" t="s">
        <v>290</v>
      </c>
      <c r="N64" s="17">
        <v>43171</v>
      </c>
      <c r="O64" s="31">
        <v>43179</v>
      </c>
      <c r="P64" s="23" t="s">
        <v>298</v>
      </c>
      <c r="Q64" s="20" t="s">
        <v>313</v>
      </c>
      <c r="R64" s="31">
        <v>43182</v>
      </c>
      <c r="S64" s="15"/>
    </row>
    <row r="65" spans="1:19" ht="47.25">
      <c r="A65" s="34">
        <f t="shared" si="5"/>
        <v>63</v>
      </c>
      <c r="B65" s="17">
        <v>43171</v>
      </c>
      <c r="C65" s="18" t="s">
        <v>136</v>
      </c>
      <c r="D65" s="18" t="s">
        <v>81</v>
      </c>
      <c r="E65" s="19" t="s">
        <v>137</v>
      </c>
      <c r="F65" s="20" t="s">
        <v>138</v>
      </c>
      <c r="G65" s="30">
        <v>17914275.030000001</v>
      </c>
      <c r="H65" s="37" t="s">
        <v>18</v>
      </c>
      <c r="I65" s="20" t="s">
        <v>292</v>
      </c>
      <c r="J65" s="23">
        <v>2</v>
      </c>
      <c r="K65" s="21">
        <v>187000.86</v>
      </c>
      <c r="L65" s="22">
        <f t="shared" si="4"/>
        <v>1.0438650723338815E-2</v>
      </c>
      <c r="M65" s="20" t="s">
        <v>293</v>
      </c>
      <c r="N65" s="17">
        <v>43171</v>
      </c>
      <c r="O65" s="31">
        <v>43179</v>
      </c>
      <c r="P65" s="23" t="s">
        <v>298</v>
      </c>
      <c r="Q65" s="20" t="s">
        <v>203</v>
      </c>
      <c r="R65" s="31">
        <v>43182</v>
      </c>
      <c r="S65" s="15"/>
    </row>
    <row r="66" spans="1:19" ht="63">
      <c r="A66" s="34">
        <f t="shared" si="5"/>
        <v>64</v>
      </c>
      <c r="B66" s="17">
        <v>43166</v>
      </c>
      <c r="C66" s="18" t="s">
        <v>195</v>
      </c>
      <c r="D66" s="18" t="s">
        <v>20</v>
      </c>
      <c r="E66" s="18" t="s">
        <v>251</v>
      </c>
      <c r="F66" s="20" t="s">
        <v>252</v>
      </c>
      <c r="G66" s="30">
        <v>72373523.540000007</v>
      </c>
      <c r="H66" s="38" t="s">
        <v>18</v>
      </c>
      <c r="I66" s="20" t="s">
        <v>253</v>
      </c>
      <c r="J66" s="23">
        <v>14</v>
      </c>
      <c r="K66" s="21">
        <v>240530.7</v>
      </c>
      <c r="L66" s="22">
        <f t="shared" si="4"/>
        <v>3.323462617749452E-3</v>
      </c>
      <c r="M66" s="20" t="s">
        <v>294</v>
      </c>
      <c r="N66" s="17">
        <v>43174</v>
      </c>
      <c r="O66" s="31">
        <v>43179</v>
      </c>
      <c r="P66" s="23" t="s">
        <v>298</v>
      </c>
      <c r="Q66" s="20" t="s">
        <v>295</v>
      </c>
      <c r="R66" s="31">
        <v>43182</v>
      </c>
      <c r="S66" s="15"/>
    </row>
    <row r="67" spans="1:19" ht="63" hidden="1">
      <c r="A67" s="34">
        <f t="shared" si="5"/>
        <v>65</v>
      </c>
      <c r="B67" s="17">
        <v>43175</v>
      </c>
      <c r="C67" s="18" t="s">
        <v>242</v>
      </c>
      <c r="D67" s="18" t="s">
        <v>243</v>
      </c>
      <c r="E67" s="19" t="s">
        <v>244</v>
      </c>
      <c r="F67" s="20" t="s">
        <v>245</v>
      </c>
      <c r="G67" s="27">
        <v>30038726.870000001</v>
      </c>
      <c r="H67" s="38" t="s">
        <v>18</v>
      </c>
      <c r="I67" s="20" t="s">
        <v>246</v>
      </c>
      <c r="J67" s="23" t="s">
        <v>247</v>
      </c>
      <c r="K67" s="32">
        <v>5398197.1699999999</v>
      </c>
      <c r="L67" s="22">
        <f t="shared" ref="L67:L68" si="6">K67/G67</f>
        <v>0.17970792148955012</v>
      </c>
      <c r="M67" s="20" t="s">
        <v>24</v>
      </c>
      <c r="N67" s="17">
        <v>43181</v>
      </c>
      <c r="O67" s="31">
        <v>43186</v>
      </c>
      <c r="P67" s="23" t="s">
        <v>298</v>
      </c>
      <c r="Q67" s="20" t="s">
        <v>296</v>
      </c>
      <c r="R67" s="31">
        <v>43187</v>
      </c>
      <c r="S67" s="15"/>
    </row>
    <row r="68" spans="1:19" ht="47.25">
      <c r="A68" s="34">
        <f>A66+1</f>
        <v>65</v>
      </c>
      <c r="B68" s="17">
        <v>43160</v>
      </c>
      <c r="C68" s="18" t="s">
        <v>230</v>
      </c>
      <c r="D68" s="18" t="s">
        <v>61</v>
      </c>
      <c r="E68" s="18" t="s">
        <v>38</v>
      </c>
      <c r="F68" s="20" t="s">
        <v>291</v>
      </c>
      <c r="G68" s="27">
        <v>1996957.61</v>
      </c>
      <c r="H68" s="38"/>
      <c r="I68" s="20" t="s">
        <v>231</v>
      </c>
      <c r="J68" s="23">
        <v>1</v>
      </c>
      <c r="K68" s="32">
        <v>342022.51</v>
      </c>
      <c r="L68" s="22">
        <f t="shared" si="6"/>
        <v>0.17127179279484053</v>
      </c>
      <c r="M68" s="20" t="s">
        <v>297</v>
      </c>
      <c r="N68" s="17">
        <v>43182</v>
      </c>
      <c r="O68" s="31">
        <v>43193</v>
      </c>
      <c r="P68" s="23" t="s">
        <v>298</v>
      </c>
      <c r="Q68" s="20" t="s">
        <v>68</v>
      </c>
      <c r="R68" s="31">
        <v>43187</v>
      </c>
      <c r="S68" s="15"/>
    </row>
  </sheetData>
  <mergeCells count="1">
    <mergeCell ref="B1:J1"/>
  </mergeCells>
  <pageMargins left="0.7" right="0.7" top="0.75" bottom="0.75" header="0.3" footer="0.3"/>
  <pageSetup paperSize="8" scale="64" fitToHeight="0"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Vd Heever</dc:creator>
  <cp:lastModifiedBy>PUMZA</cp:lastModifiedBy>
  <cp:lastPrinted>2018-06-06T06:19:24Z</cp:lastPrinted>
  <dcterms:created xsi:type="dcterms:W3CDTF">2018-06-05T13:28:10Z</dcterms:created>
  <dcterms:modified xsi:type="dcterms:W3CDTF">2018-06-11T07:41:26Z</dcterms:modified>
</cp:coreProperties>
</file>